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https://capconseilbe191.sharepoint.com/sites/DATA/Documents partages/2. PROJETS/IFDD - Due diligence/5. Programme de formation/Formation IFDD/"/>
    </mc:Choice>
  </mc:AlternateContent>
  <xr:revisionPtr revIDLastSave="11" documentId="13_ncr:1_{C36A13C4-7F53-4285-8971-D28AC1171A3A}" xr6:coauthVersionLast="47" xr6:coauthVersionMax="47" xr10:uidLastSave="{027171F4-C44F-B940-B983-BD1A171F9991}"/>
  <bookViews>
    <workbookView xWindow="1960" yWindow="1660" windowWidth="26840" windowHeight="15140" firstSheet="2" activeTab="6" xr2:uid="{00000000-000D-0000-FFFF-FFFF00000000}"/>
  </bookViews>
  <sheets>
    <sheet name="Instructions" sheetId="12" r:id="rId1"/>
    <sheet name="Anayse Risques Produit" sheetId="14" r:id="rId2"/>
    <sheet name="Ex - Trotinette Electrique" sheetId="17" r:id="rId3"/>
    <sheet name="Ex - Equipement Medical" sheetId="16" r:id="rId4"/>
    <sheet name="Analyse Appro" sheetId="18" r:id="rId5"/>
    <sheet name="Ex - Equipement Med" sheetId="19" r:id="rId6"/>
    <sheet name="Roadmap - Plan d'Actions" sheetId="15" r:id="rId7"/>
    <sheet name="List scores supplier assessment" sheetId="8" state="hidden" r:id="rId8"/>
    <sheet name="Actions - Pistes" sheetId="11" r:id="rId9"/>
    <sheet name="Indicateurs" sheetId="13" r:id="rId10"/>
    <sheet name="Country risks" sheetId="3" state="hidden" r:id="rId11"/>
  </sheets>
  <definedNames>
    <definedName name="_xlnm.Print_Area" localSheetId="1">'Anayse Risques Produit'!$A$1:$R$16</definedName>
    <definedName name="_xlnm.Print_Area" localSheetId="6">'Roadmap - Plan d''Actions'!$A$1:$D$13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9" l="1"/>
  <c r="G4" i="19"/>
  <c r="G3" i="19"/>
  <c r="M4" i="16"/>
  <c r="M5" i="16"/>
  <c r="M6" i="16"/>
  <c r="M7" i="16"/>
  <c r="M8" i="16"/>
  <c r="M10" i="16"/>
  <c r="M11" i="16"/>
  <c r="M15" i="16"/>
  <c r="M16" i="16"/>
  <c r="M3" i="16"/>
  <c r="Q16" i="16"/>
  <c r="O16" i="16"/>
  <c r="P16" i="16" s="1"/>
  <c r="Q15" i="16"/>
  <c r="O15" i="16"/>
  <c r="P15" i="16" s="1"/>
  <c r="Q11" i="16"/>
  <c r="P11" i="16"/>
  <c r="O11" i="16"/>
  <c r="O5" i="16"/>
  <c r="Q5" i="16" s="1"/>
  <c r="K3" i="17"/>
  <c r="O3" i="17" s="1"/>
  <c r="Q4" i="17"/>
  <c r="Q6" i="17"/>
  <c r="Q13" i="17"/>
  <c r="O16" i="17"/>
  <c r="P16" i="17" s="1"/>
  <c r="O15" i="17"/>
  <c r="Q15" i="17" s="1"/>
  <c r="O14" i="17"/>
  <c r="P14" i="17" s="1"/>
  <c r="O13" i="17"/>
  <c r="P13" i="17" s="1"/>
  <c r="O12" i="17"/>
  <c r="P12" i="17" s="1"/>
  <c r="O11" i="17"/>
  <c r="P11" i="17" s="1"/>
  <c r="O7" i="17"/>
  <c r="P7" i="17" s="1"/>
  <c r="O6" i="17"/>
  <c r="P6" i="17" s="1"/>
  <c r="O5" i="17"/>
  <c r="P5" i="17" s="1"/>
  <c r="O4" i="17"/>
  <c r="P4" i="17" s="1"/>
  <c r="Q4" i="14"/>
  <c r="R4" i="14"/>
  <c r="Q5" i="14"/>
  <c r="R5" i="14"/>
  <c r="Q6" i="14"/>
  <c r="R6" i="14"/>
  <c r="Q7" i="14"/>
  <c r="R7" i="14"/>
  <c r="Q8" i="14"/>
  <c r="R8" i="14"/>
  <c r="Q9" i="14"/>
  <c r="R9" i="14"/>
  <c r="Q10" i="14"/>
  <c r="R10" i="14"/>
  <c r="Q11" i="14"/>
  <c r="R11" i="14"/>
  <c r="Q12" i="14"/>
  <c r="R12" i="14"/>
  <c r="Q13" i="14"/>
  <c r="R13" i="14"/>
  <c r="Q14" i="14"/>
  <c r="R14" i="14"/>
  <c r="Q15" i="14"/>
  <c r="R15" i="14"/>
  <c r="Q16" i="14"/>
  <c r="R16" i="14"/>
  <c r="R3" i="14"/>
  <c r="Q3" i="14"/>
  <c r="P4" i="14"/>
  <c r="P5" i="14"/>
  <c r="P6" i="14"/>
  <c r="P7" i="14"/>
  <c r="P8" i="14"/>
  <c r="P9" i="14"/>
  <c r="P10" i="14"/>
  <c r="P11" i="14"/>
  <c r="P12" i="14"/>
  <c r="P13" i="14"/>
  <c r="P14" i="14"/>
  <c r="P15" i="14"/>
  <c r="P16" i="14"/>
  <c r="P3" i="14"/>
  <c r="G4" i="18"/>
  <c r="G5" i="18"/>
  <c r="G3" i="18"/>
  <c r="K16" i="17"/>
  <c r="M16" i="17" s="1"/>
  <c r="K15" i="17"/>
  <c r="M15" i="17" s="1"/>
  <c r="K14" i="17"/>
  <c r="M14" i="17" s="1"/>
  <c r="K13" i="17"/>
  <c r="L13" i="17" s="1"/>
  <c r="K12" i="17"/>
  <c r="M12" i="17" s="1"/>
  <c r="K11" i="17"/>
  <c r="L11" i="17" s="1"/>
  <c r="K10" i="17"/>
  <c r="M10" i="17" s="1"/>
  <c r="K9" i="17"/>
  <c r="M9" i="17" s="1"/>
  <c r="K8" i="17"/>
  <c r="L8" i="17" s="1"/>
  <c r="K7" i="17"/>
  <c r="M7" i="17" s="1"/>
  <c r="K6" i="17"/>
  <c r="L6" i="17" s="1"/>
  <c r="K5" i="17"/>
  <c r="L5" i="17" s="1"/>
  <c r="K4" i="17"/>
  <c r="M4" i="17" s="1"/>
  <c r="K9" i="16"/>
  <c r="M9" i="16" s="1"/>
  <c r="L9" i="14"/>
  <c r="M9" i="14" s="1"/>
  <c r="K4" i="16"/>
  <c r="K5" i="16"/>
  <c r="K6" i="16"/>
  <c r="K7" i="16"/>
  <c r="K8" i="16"/>
  <c r="K10" i="16"/>
  <c r="L10" i="16" s="1"/>
  <c r="K11" i="16"/>
  <c r="K12" i="16"/>
  <c r="M12" i="16" s="1"/>
  <c r="K13" i="16"/>
  <c r="M13" i="16" s="1"/>
  <c r="K14" i="16"/>
  <c r="M14" i="16" s="1"/>
  <c r="K15" i="16"/>
  <c r="K16" i="16"/>
  <c r="K3" i="16"/>
  <c r="O14" i="16" l="1"/>
  <c r="Q14" i="16" s="1"/>
  <c r="O13" i="16"/>
  <c r="Q13" i="16" s="1"/>
  <c r="O12" i="16"/>
  <c r="Q12" i="16" s="1"/>
  <c r="O10" i="16"/>
  <c r="Q10" i="16" s="1"/>
  <c r="O9" i="16"/>
  <c r="Q9" i="16" s="1"/>
  <c r="O8" i="16"/>
  <c r="O7" i="16"/>
  <c r="O6" i="16"/>
  <c r="Q6" i="16" s="1"/>
  <c r="Q4" i="16"/>
  <c r="O3" i="16"/>
  <c r="P5" i="16"/>
  <c r="P3" i="17"/>
  <c r="Q3" i="17"/>
  <c r="M3" i="17"/>
  <c r="Q16" i="17"/>
  <c r="P15" i="17"/>
  <c r="Q14" i="17"/>
  <c r="Q12" i="17"/>
  <c r="Q11" i="17"/>
  <c r="O10" i="17"/>
  <c r="Q10" i="17" s="1"/>
  <c r="O9" i="17"/>
  <c r="P9" i="17" s="1"/>
  <c r="O8" i="17"/>
  <c r="P8" i="17" s="1"/>
  <c r="Q7" i="17"/>
  <c r="Q5" i="17"/>
  <c r="L4" i="17"/>
  <c r="M13" i="17"/>
  <c r="M6" i="17"/>
  <c r="M5" i="17"/>
  <c r="M11" i="17"/>
  <c r="L16" i="17"/>
  <c r="M8" i="17"/>
  <c r="N9" i="14"/>
  <c r="L14" i="17"/>
  <c r="L12" i="17"/>
  <c r="L9" i="17"/>
  <c r="L3" i="17"/>
  <c r="L7" i="17"/>
  <c r="L15" i="17"/>
  <c r="L10" i="17"/>
  <c r="L9" i="16"/>
  <c r="L16" i="16"/>
  <c r="L11" i="16"/>
  <c r="L4" i="16"/>
  <c r="L14" i="16"/>
  <c r="L12" i="16"/>
  <c r="L15" i="16"/>
  <c r="L7" i="16"/>
  <c r="L5" i="16"/>
  <c r="L8" i="16"/>
  <c r="L3" i="16"/>
  <c r="L6" i="16"/>
  <c r="L13" i="16"/>
  <c r="P14" i="16" l="1"/>
  <c r="P13" i="16"/>
  <c r="P12" i="16"/>
  <c r="P10" i="17"/>
  <c r="P10" i="16"/>
  <c r="P9" i="16"/>
  <c r="P8" i="16"/>
  <c r="Q8" i="16"/>
  <c r="P7" i="16"/>
  <c r="Q7" i="16"/>
  <c r="P6" i="16"/>
  <c r="P4" i="16"/>
  <c r="Q3" i="16"/>
  <c r="P3" i="16"/>
  <c r="Q9" i="17"/>
  <c r="Q8" i="17"/>
  <c r="L4" i="14"/>
  <c r="M4" i="14" s="1"/>
  <c r="L5" i="14"/>
  <c r="M5" i="14" s="1"/>
  <c r="L6" i="14"/>
  <c r="M6" i="14" s="1"/>
  <c r="L7" i="14"/>
  <c r="N7" i="14" s="1"/>
  <c r="L8" i="14"/>
  <c r="N8" i="14" s="1"/>
  <c r="L10" i="14"/>
  <c r="M10" i="14" s="1"/>
  <c r="L11" i="14"/>
  <c r="M11" i="14" s="1"/>
  <c r="L12" i="14"/>
  <c r="N12" i="14" s="1"/>
  <c r="L13" i="14"/>
  <c r="M13" i="14" s="1"/>
  <c r="L14" i="14"/>
  <c r="M14" i="14" s="1"/>
  <c r="L15" i="14"/>
  <c r="N15" i="14" s="1"/>
  <c r="L16" i="14"/>
  <c r="N16" i="14" s="1"/>
  <c r="L3" i="14"/>
  <c r="N3" i="14" s="1"/>
  <c r="N10" i="14" l="1"/>
  <c r="N11" i="14"/>
  <c r="M16" i="14"/>
  <c r="M15" i="14"/>
  <c r="N6" i="14"/>
  <c r="M12" i="14"/>
  <c r="N5" i="14"/>
  <c r="N13" i="14"/>
  <c r="N4" i="14"/>
  <c r="N14" i="14"/>
  <c r="M3" i="14"/>
  <c r="M8" i="14"/>
  <c r="M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Drouillon</author>
  </authors>
  <commentList>
    <comment ref="B2" authorId="0" shapeId="0" xr:uid="{93DA5442-0641-4E2D-9ED4-9C30063FA00A}">
      <text>
        <r>
          <rPr>
            <sz val="9"/>
            <color indexed="81"/>
            <rFont val="Tahoma"/>
            <family val="2"/>
          </rPr>
          <t>Extraction des matières premières (minerais, bois, métaux, pétrole)
Production des matières premières (surtout végétales, animales)</t>
        </r>
      </text>
    </comment>
    <comment ref="C2" authorId="0" shapeId="0" xr:uid="{6AD65A53-23E8-465A-A5AA-5A904A775D42}">
      <text>
        <r>
          <rPr>
            <sz val="9"/>
            <color indexed="81"/>
            <rFont val="Tahoma"/>
            <family val="2"/>
          </rPr>
          <t>Transformation des matières premières (intermédiaires, produits semi-finis)</t>
        </r>
      </text>
    </comment>
    <comment ref="D2" authorId="0" shapeId="0" xr:uid="{399DC80F-4FB4-40E2-9E3B-747D36189124}">
      <text>
        <r>
          <rPr>
            <sz val="9"/>
            <color indexed="81"/>
            <rFont val="Tahoma"/>
            <family val="2"/>
          </rPr>
          <t>Fabricatiion du produit fini (production, assemblage,…)</t>
        </r>
      </text>
    </comment>
    <comment ref="E2" authorId="0" shapeId="0" xr:uid="{BE778847-2EE0-4859-AB05-EAA04E991868}">
      <text>
        <r>
          <rPr>
            <sz val="9"/>
            <color indexed="81"/>
            <rFont val="Tahoma"/>
            <family val="2"/>
          </rPr>
          <t>Ventes et livraison des produits</t>
        </r>
      </text>
    </comment>
    <comment ref="F2" authorId="0" shapeId="0" xr:uid="{61EADA43-D9BB-4B65-9AE5-F3EE8EA07309}">
      <text>
        <r>
          <rPr>
            <sz val="9"/>
            <color indexed="81"/>
            <rFont val="Tahoma"/>
            <family val="2"/>
          </rPr>
          <t>Usage / Utilisation du produit / service</t>
        </r>
      </text>
    </comment>
    <comment ref="G2" authorId="0" shapeId="0" xr:uid="{4EE80A2D-B2C0-4FAA-9140-E52EE3071D47}">
      <text>
        <r>
          <rPr>
            <sz val="9"/>
            <color indexed="81"/>
            <rFont val="Tahoma"/>
            <family val="2"/>
          </rPr>
          <t>Fin de vie du produit/service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 Drouillon</author>
  </authors>
  <commentList>
    <comment ref="B2" authorId="0" shapeId="0" xr:uid="{84A73D58-4DFB-4262-809B-3DA84F378952}">
      <text>
        <r>
          <rPr>
            <sz val="9"/>
            <color indexed="81"/>
            <rFont val="Tahoma"/>
            <family val="2"/>
          </rPr>
          <t>Extraction des matières premières (minerais, bois, métaux, pétrole)
Production des matières premières (surtout végétales, animales)</t>
        </r>
      </text>
    </comment>
    <comment ref="C2" authorId="0" shapeId="0" xr:uid="{F266F687-0528-4046-B674-7018C0427FEE}">
      <text>
        <r>
          <rPr>
            <sz val="9"/>
            <color indexed="81"/>
            <rFont val="Tahoma"/>
            <family val="2"/>
          </rPr>
          <t>Transformation des matières premières (intermédiaires, produits semi-finis)</t>
        </r>
      </text>
    </comment>
    <comment ref="D2" authorId="0" shapeId="0" xr:uid="{BF58F86E-34BB-468A-B453-2BD2E9A2FA30}">
      <text>
        <r>
          <rPr>
            <sz val="9"/>
            <color indexed="81"/>
            <rFont val="Tahoma"/>
            <family val="2"/>
          </rPr>
          <t>Fabricatiion du produit fini (production, assemblage,…)</t>
        </r>
      </text>
    </comment>
    <comment ref="E2" authorId="0" shapeId="0" xr:uid="{B97CF800-36E6-45CE-96EC-6186C0F5F118}">
      <text>
        <r>
          <rPr>
            <sz val="9"/>
            <color indexed="81"/>
            <rFont val="Tahoma"/>
            <family val="2"/>
          </rPr>
          <t>Ventes et livraison des produits</t>
        </r>
      </text>
    </comment>
    <comment ref="F2" authorId="0" shapeId="0" xr:uid="{DB530EAF-3F9B-428D-ACDD-14EA0CB55D5A}">
      <text>
        <r>
          <rPr>
            <sz val="9"/>
            <color indexed="81"/>
            <rFont val="Tahoma"/>
            <family val="2"/>
          </rPr>
          <t>Usage / Utilisation du produit / service</t>
        </r>
      </text>
    </comment>
    <comment ref="G2" authorId="0" shapeId="0" xr:uid="{5CEC57B7-7038-4466-8799-95697176E006}">
      <text>
        <r>
          <rPr>
            <sz val="9"/>
            <color indexed="81"/>
            <rFont val="Tahoma"/>
            <family val="2"/>
          </rPr>
          <t>Fin de vie du produit/service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Philippe Drouillon</author>
  </authors>
  <commentList>
    <comment ref="B2" authorId="0" shapeId="0" xr:uid="{F5B101EF-1765-495C-9ACE-3B8A3B2E7976}">
      <text>
        <r>
          <rPr>
            <sz val="9"/>
            <color indexed="81"/>
            <rFont val="Tahoma"/>
            <family val="2"/>
          </rPr>
          <t>Extraction des matières premières (minerais, bois, métaux, pétrole)
Production des matières premières (surtout végétales, animales)</t>
        </r>
      </text>
    </comment>
    <comment ref="C2" authorId="0" shapeId="0" xr:uid="{B152780C-3BBA-4460-B76D-48FA9A4C9C32}">
      <text>
        <r>
          <rPr>
            <sz val="9"/>
            <color indexed="81"/>
            <rFont val="Tahoma"/>
            <family val="2"/>
          </rPr>
          <t>Transformation des matières premières (intermédiaires, produits semi-finis)</t>
        </r>
      </text>
    </comment>
    <comment ref="D2" authorId="0" shapeId="0" xr:uid="{84E9BA15-266E-4210-8E64-722A646451C5}">
      <text>
        <r>
          <rPr>
            <sz val="9"/>
            <color indexed="81"/>
            <rFont val="Tahoma"/>
            <family val="2"/>
          </rPr>
          <t>Fabricatiion du produit fini (production, assemblage,…)</t>
        </r>
      </text>
    </comment>
    <comment ref="E2" authorId="0" shapeId="0" xr:uid="{5E86A789-E790-4954-BE39-44B44F3964C3}">
      <text>
        <r>
          <rPr>
            <sz val="9"/>
            <color indexed="81"/>
            <rFont val="Tahoma"/>
            <family val="2"/>
          </rPr>
          <t>Ventes et livraison des produits</t>
        </r>
      </text>
    </comment>
    <comment ref="F2" authorId="0" shapeId="0" xr:uid="{6AD18322-D567-4D0F-96C7-B06100596567}">
      <text>
        <r>
          <rPr>
            <sz val="9"/>
            <color indexed="81"/>
            <rFont val="Tahoma"/>
            <family val="2"/>
          </rPr>
          <t>Usage / Utilisation du produit / service</t>
        </r>
      </text>
    </comment>
    <comment ref="G2" authorId="0" shapeId="0" xr:uid="{9E28DE04-6726-405E-A310-9EAB82E9F69D}">
      <text>
        <r>
          <rPr>
            <sz val="9"/>
            <color indexed="81"/>
            <rFont val="Tahoma"/>
            <family val="2"/>
          </rPr>
          <t>Fin de vie du produit/service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Philippe Drouillon</author>
  </authors>
  <commentList>
    <comment ref="B2" authorId="0" shapeId="0" xr:uid="{047F0195-2371-48A2-A9CB-6968EEA387D7}">
      <text>
        <r>
          <rPr>
            <sz val="9"/>
            <color indexed="81"/>
            <rFont val="Tahoma"/>
            <family val="2"/>
          </rPr>
          <t xml:space="preserve">1 = Au moins 3 fournisseurs fiables
4 = Un seul fournisseur </t>
        </r>
      </text>
    </comment>
    <comment ref="C2" authorId="0" shapeId="0" xr:uid="{0BDC94D7-C94C-4056-B058-C59E7A6F0638}">
      <text>
        <r>
          <rPr>
            <sz val="9"/>
            <color indexed="81"/>
            <rFont val="Tahoma"/>
            <family val="2"/>
          </rPr>
          <t>1 = Fournisseur principal intégrant des politiques / certifications liées à l’environnement et/ou aux droits humains
4 = Fournisseur ayant été cité "négativement" dans les médias</t>
        </r>
      </text>
    </comment>
    <comment ref="D2" authorId="0" shapeId="0" xr:uid="{FC5AA2A2-3D18-43AF-8588-2204FD403C8C}">
      <text>
        <r>
          <rPr>
            <sz val="9"/>
            <color indexed="81"/>
            <rFont val="Tahoma"/>
            <family val="2"/>
          </rPr>
          <t>1 = Pays dans région géopolitiquement très stable
4 = Pays dans région instable géopolitiquement et régulièrement exposé à des phénomènes météo extrèmes</t>
        </r>
      </text>
    </comment>
    <comment ref="E2" authorId="0" shapeId="0" xr:uid="{21906087-5F47-4436-8C34-8CCB77830755}">
      <text>
        <r>
          <rPr>
            <sz val="9"/>
            <color indexed="81"/>
            <rFont val="Tahoma"/>
            <family val="2"/>
          </rPr>
          <t>1 = Produit à "très bas risque" : commodité, prix stable, à impact positif
4 = Produit à « haut risque » : disponibilité, volatilité du prix, médiatiquement sensible</t>
        </r>
      </text>
    </comment>
    <comment ref="F2" authorId="0" shapeId="0" xr:uid="{F7AC0481-3CC6-4478-B59E-574E7FFD1535}">
      <text>
        <r>
          <rPr>
            <sz val="9"/>
            <color indexed="81"/>
            <rFont val="Tahoma"/>
            <family val="2"/>
          </rPr>
          <t>1 = Chaîne d'approvisionnement courte et en direct
4 = Chaîne d’approvisionnement longue, opaque avec nombreux intermédiaires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Philippe Drouillon</author>
  </authors>
  <commentList>
    <comment ref="B2" authorId="0" shapeId="0" xr:uid="{B8056843-BF51-46C1-818B-4366A16F013A}">
      <text>
        <r>
          <rPr>
            <sz val="9"/>
            <color rgb="FF000000"/>
            <rFont val="Tahoma"/>
            <family val="2"/>
          </rPr>
          <t xml:space="preserve">1 = Au moins 3 fournisseurs fiables
</t>
        </r>
        <r>
          <rPr>
            <sz val="9"/>
            <color rgb="FF000000"/>
            <rFont val="Tahoma"/>
            <family val="2"/>
          </rPr>
          <t xml:space="preserve">4 = Un seul fournisseur </t>
        </r>
      </text>
    </comment>
    <comment ref="C2" authorId="0" shapeId="0" xr:uid="{4B821C0C-0C8C-4F04-8937-9E29CE554ABE}">
      <text>
        <r>
          <rPr>
            <sz val="9"/>
            <color rgb="FF000000"/>
            <rFont val="Tahoma"/>
            <family val="2"/>
          </rPr>
          <t xml:space="preserve">1 = Fournisseur principal intégrant des politiques / certifications liées à l’environnement et/ou aux droits humains
</t>
        </r>
        <r>
          <rPr>
            <sz val="9"/>
            <color rgb="FF000000"/>
            <rFont val="Tahoma"/>
            <family val="2"/>
          </rPr>
          <t>4 = Fournisseur ayant été cité "négativement" dans les médias</t>
        </r>
      </text>
    </comment>
    <comment ref="D2" authorId="0" shapeId="0" xr:uid="{E0A7AED2-32A2-4E20-B4F2-9581B608E6BE}">
      <text>
        <r>
          <rPr>
            <sz val="9"/>
            <color rgb="FF000000"/>
            <rFont val="Tahoma"/>
            <family val="2"/>
          </rPr>
          <t xml:space="preserve">1 = Pays dans région géopolitiquement très stable
</t>
        </r>
        <r>
          <rPr>
            <sz val="9"/>
            <color rgb="FF000000"/>
            <rFont val="Tahoma"/>
            <family val="2"/>
          </rPr>
          <t>4 = Pays dans région instable géopolitiquement et régulièrement exposé à des phénomènes météo extrèmes</t>
        </r>
      </text>
    </comment>
    <comment ref="E2" authorId="0" shapeId="0" xr:uid="{B6509998-0D7A-46C7-A0B5-4F13357D8C1F}">
      <text>
        <r>
          <rPr>
            <sz val="9"/>
            <color indexed="81"/>
            <rFont val="Tahoma"/>
            <family val="2"/>
          </rPr>
          <t>1 = Produit à "très bas risque" : commodité, prix stable, à impact positif
4 = Produit à « haut risque » : disponibilité, volatilité du prix, médiatiquement sensible</t>
        </r>
      </text>
    </comment>
    <comment ref="F2" authorId="0" shapeId="0" xr:uid="{F36E786E-C763-45E3-B72C-D66135D05AF2}">
      <text>
        <r>
          <rPr>
            <sz val="9"/>
            <color rgb="FF000000"/>
            <rFont val="Tahoma"/>
            <family val="2"/>
          </rPr>
          <t xml:space="preserve">1 = Chaîne d'approvisionnement courte et en direct
</t>
        </r>
        <r>
          <rPr>
            <sz val="9"/>
            <color rgb="FF000000"/>
            <rFont val="Tahoma"/>
            <family val="2"/>
          </rPr>
          <t>4 = Chaîne d’approvisionnement longue, opaque avec nombreux intermédiaires</t>
        </r>
      </text>
    </comment>
  </commentList>
</comments>
</file>

<file path=xl/sharedStrings.xml><?xml version="1.0" encoding="utf-8"?>
<sst xmlns="http://schemas.openxmlformats.org/spreadsheetml/2006/main" count="622" uniqueCount="294">
  <si>
    <t>Ce fichier fait partie de la boîte à outils 'Devoir de Vigilance pour les PME', qui a été développée pour le compte de l'Institut Fédéral du Développement Durable. Ce fichier est destiné à aider les PME à franchir les différentes étapes du devoir de vigilance, tel que décrit dans la boîte à outils.. Il est important de souligner que les résultats qui ressortent de ce fichier  n'ont aucune valeur juridique et que les développeurs du manuel et des modèles qui l'accompagnent ne peuvent en aucun cas être tenus responsables des informations mises à disposition.</t>
  </si>
  <si>
    <t>Chaine de valeur</t>
  </si>
  <si>
    <t>Nom du Produit</t>
  </si>
  <si>
    <t>E</t>
  </si>
  <si>
    <t>T</t>
  </si>
  <si>
    <t>P</t>
  </si>
  <si>
    <t>D</t>
  </si>
  <si>
    <t>U</t>
  </si>
  <si>
    <t>F</t>
  </si>
  <si>
    <t>Détails des risques / impacts</t>
  </si>
  <si>
    <t>Gravité</t>
  </si>
  <si>
    <t>Taille</t>
  </si>
  <si>
    <t>Remédiabilité</t>
  </si>
  <si>
    <t>Score</t>
  </si>
  <si>
    <t>Niveau de risque</t>
  </si>
  <si>
    <t>Prioritaire (O/N)</t>
  </si>
  <si>
    <t>Travail des enfants</t>
  </si>
  <si>
    <t>Travail forcé</t>
  </si>
  <si>
    <t>Securité et santé</t>
  </si>
  <si>
    <t>Liberté d'association</t>
  </si>
  <si>
    <t>Salaire décent</t>
  </si>
  <si>
    <t>Discrimination</t>
  </si>
  <si>
    <t>Droits des communautés locales</t>
  </si>
  <si>
    <t>Usages controversés / détournés</t>
  </si>
  <si>
    <t>Qualité d'air</t>
  </si>
  <si>
    <t>Qualité et consommation d'eau</t>
  </si>
  <si>
    <t>Qualité du sol</t>
  </si>
  <si>
    <t>Biodiversité</t>
  </si>
  <si>
    <t>Déchets</t>
  </si>
  <si>
    <t>Gaz à effet de serre</t>
  </si>
  <si>
    <t>&gt; ou égal à 48</t>
  </si>
  <si>
    <t>Catastrophique</t>
  </si>
  <si>
    <t>27 à 47</t>
  </si>
  <si>
    <t>Elevé</t>
  </si>
  <si>
    <t>3 à 26</t>
  </si>
  <si>
    <t>Modéré</t>
  </si>
  <si>
    <t>1 et 2</t>
  </si>
  <si>
    <t>Faible</t>
  </si>
  <si>
    <t>Commentaires</t>
  </si>
  <si>
    <t>X</t>
  </si>
  <si>
    <t>- Conditions d'extraction en Asie pour certaines terres rares (ex : Ouighours)
- Conditions de travail dans certaines usines de fabrication de microprocesseurs</t>
  </si>
  <si>
    <t>- Pas de structures de négociations collective dans les zones d'extraction et de production en Asie et en Chine + spécifiquement</t>
  </si>
  <si>
    <t>- Salaires plus bas que le salaire minimal (travail forcé, prisonniers)</t>
  </si>
  <si>
    <t>- Déplacement de communautés dans les zones d'extraction
- Impact des pollutions sur les communautés (eau potable)
- Accessibilité difficile à la solution répondant à un besoin de base (sauf si remboursement par l'Etat)</t>
  </si>
  <si>
    <t>- Usage détourné des microprocesseurs des machines de diagnostic à destination de la conception de missiles, drones militaires (dual use)</t>
  </si>
  <si>
    <t>Qualité de l'air</t>
  </si>
  <si>
    <t>- Procédés d'extraction utilisant des métaux lourds (Hg, As) -&gt; pollution
- Consommation importante d'eau pour produire l'eau déminéralisée pour la production des équipements et kits médicaux</t>
  </si>
  <si>
    <t>- Procédés d'extraction utilisant des métaux lourds (Hg, As)
- Stockage des batteries en fin de vie</t>
  </si>
  <si>
    <t>- Déchets électroniques ; absence potentielle de filières de recyclage dans les pays destinataires</t>
  </si>
  <si>
    <t>- Fabrication des équipements très énergivore (groupes de froid, eau déminéralisée)
- Transports en avion pour une partie de la production</t>
  </si>
  <si>
    <t>33 à 47</t>
  </si>
  <si>
    <t>3 à 32</t>
  </si>
  <si>
    <t>- Déplacement de communautés dans les zones d'extraction
- Impact des pollutions sur les communautés (eau potable)</t>
  </si>
  <si>
    <t>Qualité et consommation de l'eau</t>
  </si>
  <si>
    <t>RISQUE</t>
  </si>
  <si>
    <t>Dépendance</t>
  </si>
  <si>
    <t>Fournisseur</t>
  </si>
  <si>
    <t>Pays</t>
  </si>
  <si>
    <t>Produit</t>
  </si>
  <si>
    <t>Chaîne d'appro</t>
  </si>
  <si>
    <t>Total</t>
  </si>
  <si>
    <t>Action</t>
  </si>
  <si>
    <t>Appro critique 1</t>
  </si>
  <si>
    <t>Appro critique 2</t>
  </si>
  <si>
    <t>Appro critique 3</t>
  </si>
  <si>
    <t>Risque prioritaire</t>
  </si>
  <si>
    <r>
      <t xml:space="preserve">Type 
</t>
    </r>
    <r>
      <rPr>
        <sz val="11"/>
        <color rgb="FF000000"/>
        <rFont val="Arial"/>
        <family val="2"/>
        <scheme val="minor"/>
      </rPr>
      <t>(Prévention, Atténuation)</t>
    </r>
  </si>
  <si>
    <t>Priorité</t>
  </si>
  <si>
    <t>Locatierisico</t>
  </si>
  <si>
    <t>Productrisico</t>
  </si>
  <si>
    <t>Leveranciersscore</t>
  </si>
  <si>
    <t>Very low risk</t>
  </si>
  <si>
    <t>Zeer laag / très faible</t>
  </si>
  <si>
    <t>Laag / faible</t>
  </si>
  <si>
    <t>Low risk</t>
  </si>
  <si>
    <t>Medium risk</t>
  </si>
  <si>
    <t>Gemiddeld / moyenne</t>
  </si>
  <si>
    <t>High risk</t>
  </si>
  <si>
    <t>Hoog / élevé</t>
  </si>
  <si>
    <t>Very high risk</t>
  </si>
  <si>
    <t>Zeer hoog / très élevé</t>
  </si>
  <si>
    <t>ACTIONS</t>
  </si>
  <si>
    <t>OBJECTIFS</t>
  </si>
  <si>
    <t>Analyser les risques</t>
  </si>
  <si>
    <t>Intégrer le devoir de vigilance</t>
  </si>
  <si>
    <t>Limiter les risques</t>
  </si>
  <si>
    <t>Ajustements de la politique d'achat (par exemple en termes de prix, de délais de livraison, de flexibilité)</t>
  </si>
  <si>
    <t>Aider les fournisseurs à renforcer leurs politiques (par exemple en matière d'environnement, de sécurité et de santé).</t>
  </si>
  <si>
    <t>Formation des employés sur le devoir de vigilance</t>
  </si>
  <si>
    <t>Analyse approfondie des risques de la/les chaîne(s) pilote(s)</t>
  </si>
  <si>
    <t>Conversations avec les parties prenantes de la société civile (par exemple, les ONG, les universitaires, les syndicats) pour mieux comprendre les risques</t>
  </si>
  <si>
    <t>Filtrage des fournisseurs dans la/les chaîne(s) pilote(s)</t>
  </si>
  <si>
    <t>Interview des fournisseurs de la/les chaîne(s) pilote(s)</t>
  </si>
  <si>
    <t>Dialogue avec les fournisseurs clés et/ou les fournisseurs "à risque".</t>
  </si>
  <si>
    <t>Développer et communiquer un code de conduite des fournisseurs</t>
  </si>
  <si>
    <t>Achat systématique de produits certifiés</t>
  </si>
  <si>
    <t>Conclure des accords internes sur le désengagement</t>
  </si>
  <si>
    <t>Organiser une session d'information pour les fournisseurs sur votre analyse des risques et votre approche.</t>
  </si>
  <si>
    <t>Organisation d'une table ronde / atelier</t>
  </si>
  <si>
    <t>Mettre en place un groupe de travail sur la diligence raisonnable au sein de l'entreprise.</t>
  </si>
  <si>
    <t>Mettre en place un groupe de réflexion avec les parties prenantes externes</t>
  </si>
  <si>
    <t>Participation active aux événements publics</t>
  </si>
  <si>
    <t>Participation à une initiative sectorielle ou à une initiative multipartite</t>
  </si>
  <si>
    <t>Processus</t>
  </si>
  <si>
    <t>Impact</t>
  </si>
  <si>
    <t>Quantitatif</t>
  </si>
  <si>
    <t>Nombre de fournisseurs ayant réalisé une auto-évaluation ;</t>
  </si>
  <si>
    <t>Nombre d'accidents identifiés ;</t>
  </si>
  <si>
    <t>Nombre de fournisseurs avec lesquels un dialogue sur les droits humains a été engagé ;</t>
  </si>
  <si>
    <t>Nombre de plaintes reçues ;</t>
  </si>
  <si>
    <t>Nombre de produits/services pour lesquels une analyse des risques a été effectuée.</t>
  </si>
  <si>
    <t>Pourcentage d'employés qui ont suivi une formation ;</t>
  </si>
  <si>
    <t>Nombre de fournisseurs affiliés à une initiative sectorielle ou à une Initiative Multi-acteurs (MSI – Multistakeholder Initiative).</t>
  </si>
  <si>
    <t>Nombre de femmes employées à des postes de direction ;</t>
  </si>
  <si>
    <t>Nombre de fournisseurs présentant des risques identifiés.</t>
  </si>
  <si>
    <t>Qualitatif</t>
  </si>
  <si>
    <t>Mesure dans laquelle vous avez une visibilité sur (les risques dans) votre chaîne d'approvisionnement ;</t>
  </si>
  <si>
    <t>Changements dans les politiques des fournisseurs en matière de droits humains ou d'environnement ;</t>
  </si>
  <si>
    <t>Degré d'interaction sur les risques avec les fournisseurs / autres parties prenantes ;</t>
  </si>
  <si>
    <t xml:space="preserve">Degré de participation des employés chez le fournisseur. </t>
  </si>
  <si>
    <t xml:space="preserve">Afghanistan </t>
  </si>
  <si>
    <t xml:space="preserve">Albania </t>
  </si>
  <si>
    <t xml:space="preserve">Algeria </t>
  </si>
  <si>
    <t xml:space="preserve">Angola </t>
  </si>
  <si>
    <t xml:space="preserve">Argentina </t>
  </si>
  <si>
    <t xml:space="preserve">Armenia </t>
  </si>
  <si>
    <t xml:space="preserve">Australia </t>
  </si>
  <si>
    <t xml:space="preserve">Austria </t>
  </si>
  <si>
    <t xml:space="preserve">Bahamas  </t>
  </si>
  <si>
    <t xml:space="preserve">Bahrain </t>
  </si>
  <si>
    <t xml:space="preserve">Bangladesh </t>
  </si>
  <si>
    <t xml:space="preserve">Barbados </t>
  </si>
  <si>
    <t xml:space="preserve">Belarus </t>
  </si>
  <si>
    <t xml:space="preserve">Belgium </t>
  </si>
  <si>
    <t xml:space="preserve">Benin </t>
  </si>
  <si>
    <t xml:space="preserve">Bolivia </t>
  </si>
  <si>
    <t xml:space="preserve">Bosnia and Herzegovina </t>
  </si>
  <si>
    <t xml:space="preserve">Botswana </t>
  </si>
  <si>
    <t xml:space="preserve">Brazil </t>
  </si>
  <si>
    <t xml:space="preserve">Bulgaria </t>
  </si>
  <si>
    <t xml:space="preserve">Burkina Faso </t>
  </si>
  <si>
    <t xml:space="preserve">Burundi </t>
  </si>
  <si>
    <t xml:space="preserve">Cambodia </t>
  </si>
  <si>
    <t xml:space="preserve">Cameroon </t>
  </si>
  <si>
    <t xml:space="preserve">Canada </t>
  </si>
  <si>
    <t xml:space="preserve">Central African Republic </t>
  </si>
  <si>
    <t xml:space="preserve">Chad </t>
  </si>
  <si>
    <t xml:space="preserve">Chile </t>
  </si>
  <si>
    <t xml:space="preserve">China </t>
  </si>
  <si>
    <t xml:space="preserve">Colombia </t>
  </si>
  <si>
    <t xml:space="preserve">Costa Rica </t>
  </si>
  <si>
    <t xml:space="preserve">Croatia </t>
  </si>
  <si>
    <t xml:space="preserve">Czech Republic </t>
  </si>
  <si>
    <t xml:space="preserve">Democratic Republic of the Congo </t>
  </si>
  <si>
    <t xml:space="preserve">Denmark </t>
  </si>
  <si>
    <t xml:space="preserve">Djibouti </t>
  </si>
  <si>
    <t xml:space="preserve">Dominican Republic </t>
  </si>
  <si>
    <t xml:space="preserve">Ecuador </t>
  </si>
  <si>
    <t xml:space="preserve">Egypt </t>
  </si>
  <si>
    <t xml:space="preserve">El Salvador </t>
  </si>
  <si>
    <t xml:space="preserve">Eritrea </t>
  </si>
  <si>
    <t xml:space="preserve">Estonia </t>
  </si>
  <si>
    <t xml:space="preserve">Eswatini (previously Swaziland) </t>
  </si>
  <si>
    <t xml:space="preserve">Ethiopia </t>
  </si>
  <si>
    <t xml:space="preserve">Fiji </t>
  </si>
  <si>
    <t xml:space="preserve">Finland </t>
  </si>
  <si>
    <t xml:space="preserve">France </t>
  </si>
  <si>
    <t xml:space="preserve">Gabon </t>
  </si>
  <si>
    <t xml:space="preserve">Georgia </t>
  </si>
  <si>
    <t xml:space="preserve">Germany </t>
  </si>
  <si>
    <t xml:space="preserve">Ghana </t>
  </si>
  <si>
    <t xml:space="preserve">Greece </t>
  </si>
  <si>
    <t xml:space="preserve">Guatemala </t>
  </si>
  <si>
    <t xml:space="preserve">Guinea </t>
  </si>
  <si>
    <t xml:space="preserve">Haiti </t>
  </si>
  <si>
    <t xml:space="preserve">Honduras </t>
  </si>
  <si>
    <t xml:space="preserve">Hungary </t>
  </si>
  <si>
    <t xml:space="preserve">Iceland </t>
  </si>
  <si>
    <t xml:space="preserve">India </t>
  </si>
  <si>
    <t xml:space="preserve">Indonesia </t>
  </si>
  <si>
    <t xml:space="preserve">Iran  </t>
  </si>
  <si>
    <t xml:space="preserve">Iraq </t>
  </si>
  <si>
    <t xml:space="preserve">Ireland </t>
  </si>
  <si>
    <t xml:space="preserve">Israel </t>
  </si>
  <si>
    <t xml:space="preserve">Italy </t>
  </si>
  <si>
    <t xml:space="preserve">Ivory Coast </t>
  </si>
  <si>
    <t xml:space="preserve">Jamaica </t>
  </si>
  <si>
    <t xml:space="preserve">Japan </t>
  </si>
  <si>
    <t xml:space="preserve">Jordan </t>
  </si>
  <si>
    <t xml:space="preserve">Kazakhstan </t>
  </si>
  <si>
    <t xml:space="preserve">Kenya </t>
  </si>
  <si>
    <t xml:space="preserve">Kuwait </t>
  </si>
  <si>
    <t xml:space="preserve">Kyrgyzstan </t>
  </si>
  <si>
    <t xml:space="preserve">Laos </t>
  </si>
  <si>
    <t xml:space="preserve">Latvia </t>
  </si>
  <si>
    <t xml:space="preserve">Lebanon </t>
  </si>
  <si>
    <t xml:space="preserve">Lesotho </t>
  </si>
  <si>
    <t xml:space="preserve">Liberia </t>
  </si>
  <si>
    <t xml:space="preserve">Lithuania </t>
  </si>
  <si>
    <t xml:space="preserve">Madagascar </t>
  </si>
  <si>
    <t xml:space="preserve">Malawi </t>
  </si>
  <si>
    <t xml:space="preserve">Malaysia </t>
  </si>
  <si>
    <t xml:space="preserve">Mali </t>
  </si>
  <si>
    <t xml:space="preserve">Mauretania </t>
  </si>
  <si>
    <t xml:space="preserve">Mauritius </t>
  </si>
  <si>
    <t xml:space="preserve">Mexico </t>
  </si>
  <si>
    <t xml:space="preserve">Moldova </t>
  </si>
  <si>
    <t xml:space="preserve">Montenegro </t>
  </si>
  <si>
    <t xml:space="preserve">Morocco </t>
  </si>
  <si>
    <t xml:space="preserve">Mozambique </t>
  </si>
  <si>
    <t xml:space="preserve">Myanmar </t>
  </si>
  <si>
    <t xml:space="preserve">Namibia </t>
  </si>
  <si>
    <t xml:space="preserve">Nepal </t>
  </si>
  <si>
    <t xml:space="preserve">Netherlands </t>
  </si>
  <si>
    <t xml:space="preserve">New Zealand </t>
  </si>
  <si>
    <t xml:space="preserve">Niger </t>
  </si>
  <si>
    <t xml:space="preserve">Nigeria </t>
  </si>
  <si>
    <t xml:space="preserve">North Macedonia </t>
  </si>
  <si>
    <t xml:space="preserve">Norway </t>
  </si>
  <si>
    <t xml:space="preserve">Oman </t>
  </si>
  <si>
    <t xml:space="preserve">Pakistan </t>
  </si>
  <si>
    <t xml:space="preserve">Panama </t>
  </si>
  <si>
    <t xml:space="preserve">Paraguay </t>
  </si>
  <si>
    <t xml:space="preserve">Peru </t>
  </si>
  <si>
    <t xml:space="preserve">Philippines </t>
  </si>
  <si>
    <t xml:space="preserve">Poland </t>
  </si>
  <si>
    <t xml:space="preserve">Portugal </t>
  </si>
  <si>
    <t xml:space="preserve">Qatar </t>
  </si>
  <si>
    <t xml:space="preserve">Republic of the Congo </t>
  </si>
  <si>
    <t xml:space="preserve">Romania </t>
  </si>
  <si>
    <t xml:space="preserve">Russia </t>
  </si>
  <si>
    <t xml:space="preserve">Rwanda </t>
  </si>
  <si>
    <t xml:space="preserve">Senegal </t>
  </si>
  <si>
    <t xml:space="preserve">Serbia </t>
  </si>
  <si>
    <t xml:space="preserve">Sierra Leone </t>
  </si>
  <si>
    <t xml:space="preserve">Singapore </t>
  </si>
  <si>
    <t xml:space="preserve">Slovakia </t>
  </si>
  <si>
    <t xml:space="preserve">South Africa </t>
  </si>
  <si>
    <t xml:space="preserve">South Korea </t>
  </si>
  <si>
    <t xml:space="preserve">Spain </t>
  </si>
  <si>
    <t xml:space="preserve">Sri Lanka </t>
  </si>
  <si>
    <t xml:space="preserve">Sudan </t>
  </si>
  <si>
    <t xml:space="preserve">Sweden </t>
  </si>
  <si>
    <t xml:space="preserve">Switzerland </t>
  </si>
  <si>
    <t xml:space="preserve">Taiwan </t>
  </si>
  <si>
    <t xml:space="preserve">Tanzania </t>
  </si>
  <si>
    <t xml:space="preserve">Thailand </t>
  </si>
  <si>
    <t xml:space="preserve">Togo </t>
  </si>
  <si>
    <t xml:space="preserve">Trinidad and Tobago </t>
  </si>
  <si>
    <t xml:space="preserve">Tunisia </t>
  </si>
  <si>
    <t xml:space="preserve">Turkey </t>
  </si>
  <si>
    <t xml:space="preserve">Uganda </t>
  </si>
  <si>
    <t xml:space="preserve">Ukraine </t>
  </si>
  <si>
    <t xml:space="preserve">United Arab Emirates </t>
  </si>
  <si>
    <t xml:space="preserve">United Kingdom </t>
  </si>
  <si>
    <t xml:space="preserve">United States </t>
  </si>
  <si>
    <t xml:space="preserve">Uruguay </t>
  </si>
  <si>
    <t xml:space="preserve">Venezuela </t>
  </si>
  <si>
    <t xml:space="preserve">Vietnam </t>
  </si>
  <si>
    <t xml:space="preserve">Zambia </t>
  </si>
  <si>
    <t xml:space="preserve">Zimbabwe </t>
  </si>
  <si>
    <t>Probabilité</t>
  </si>
  <si>
    <t>Score Impact</t>
  </si>
  <si>
    <t>Niveau d'impact</t>
  </si>
  <si>
    <t>Score Risque</t>
  </si>
  <si>
    <t>Prioritaire (O / N)</t>
  </si>
  <si>
    <t>IMPACT</t>
  </si>
  <si>
    <t>-Conditions de travail dans les mines d'extraction de matières premières
- Conditions de travail dans les usines de fabrication de microprocesseurs</t>
  </si>
  <si>
    <t>Travail des enfants avérés dans certains exploitations minières</t>
  </si>
  <si>
    <t>Pas de travail des enfants sur la chaine de valeur</t>
  </si>
  <si>
    <t>Trotinette électrique (Chine, RDC, Europe)</t>
  </si>
  <si>
    <t>Produits à base d'isotope radiocatif nécessitant des manipulations sous contrôle pour éviter des impacts sur la santé des travailleur.euse.s et des patient.e.s</t>
  </si>
  <si>
    <t>- Composants de l"équipement + produits associés conçus dans des entreprises à haut standard de condition de travail</t>
  </si>
  <si>
    <t>- Hors étape d'extraction des matières premières, les travailleur.euse.s travaillent dans des entreprises dont les standards salariaux sont nettement supérieurs au salaire décent</t>
  </si>
  <si>
    <t>- Entreprises très ouvertes à la diversité</t>
  </si>
  <si>
    <t>- Batteries électriques non susceptibles d'être détournées pour des usages à impact négatif</t>
  </si>
  <si>
    <t>-  Impact sur la qualité de l'air très limité même au niveau des étapes de production et transport</t>
  </si>
  <si>
    <t>- Contribution à une qualité de l'air améliorée par le remplacement d'un mode de déplacement polluant
- Transport par camions pouvant être impactant</t>
  </si>
  <si>
    <t>- Déchets électroniques ; absence potentielle de filières de recyclage dans les pays destinataires
- Déchets médicaux nécessitant des filières spécifiques parfois inexistantes dans les pays destinataires</t>
  </si>
  <si>
    <t>- Procédés d'extraction utilisant des métaux lourds (Hg, As) impactant la biodiversité aquatique et terrestre</t>
  </si>
  <si>
    <t>- Risque de biopiraterie au niveau des principes actifs / produits associés à l'usage de l'équipement</t>
  </si>
  <si>
    <t>Microprocesseurs</t>
  </si>
  <si>
    <t>Principes actifs pour produit de diagnostic</t>
  </si>
  <si>
    <t>Composants mécaniques de la machine de diagnostic</t>
  </si>
  <si>
    <t>Un seul fournisseur dans un pays stable (Taiwan) même si sous pression de son voisin chinois
Zone de fragilté car pas d'alternative</t>
  </si>
  <si>
    <t>1) Trouver des partenariats avec des "gros" clients qui pourront maintenir une pression positive sur le fournisseur
2) Envisager des diversifications dans les offres moins dépendantes des micro-processeurs (vente d'expertise)
3) Co-construction d'une filière européenne de production de micro-processeurs</t>
  </si>
  <si>
    <t>Actions</t>
  </si>
  <si>
    <t>2 petits fournisseurs avec des ressources limitées situés en France et en Allemage
Radioisotopes pouvant être perçus comme un risque si pas maîtrisé</t>
  </si>
  <si>
    <t>1) Consolider les carnets de commande auprès des deux fournisseurs
2) Suivi de la santé financère des deux fournisseurs
3) 2 rencontres par an avec chacun d'entre eux</t>
  </si>
  <si>
    <t>3 gros fournisseurs de composantes ayant pignon sur rue et localisés en Europe de l'Ouest</t>
  </si>
  <si>
    <t>Si un des scores = 4</t>
  </si>
  <si>
    <t>Si 3 scores &gt;= 3</t>
  </si>
  <si>
    <t>Aucune action nécessaire</t>
  </si>
  <si>
    <t>Equipement médical pour radiothérapie (Chine,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</si>
</sst>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scheme val="minor"/>
    </font>
    <font>
      <sz val="10"/>
      <name val="Arial"/>
      <family val="2"/>
      <scheme val="minor"/>
    </font>
    <font>
      <sz val="10"/>
      <color rgb="FF000000"/>
      <name val="Arial"/>
      <family val="2"/>
      <scheme val="minor"/>
    </font>
    <font>
      <b/>
      <sz val="11"/>
      <color rgb="FF000000"/>
      <name val="Arial"/>
      <family val="2"/>
      <scheme val="minor"/>
    </font>
    <font>
      <b/>
      <sz val="10"/>
      <color rgb="FF000000"/>
      <name val="Arial"/>
      <family val="2"/>
      <scheme val="minor"/>
    </font>
    <font>
      <b/>
      <sz val="11"/>
      <color theme="0"/>
      <name val="Arial"/>
      <family val="2"/>
      <scheme val="minor"/>
    </font>
    <font>
      <sz val="11"/>
      <color rgb="FF000000"/>
      <name val="Arial"/>
      <family val="2"/>
      <scheme val="minor"/>
    </font>
    <font>
      <sz val="8"/>
      <color rgb="FF000000"/>
      <name val="Calibri"/>
      <family val="2"/>
    </font>
    <font>
      <sz val="11"/>
      <color rgb="FF000000"/>
      <name val="Arial"/>
      <family val="2"/>
      <scheme val="major"/>
    </font>
    <font>
      <b/>
      <sz val="11"/>
      <color theme="0"/>
      <name val="Arial"/>
      <family val="2"/>
      <scheme val="major"/>
    </font>
    <font>
      <sz val="10"/>
      <color theme="0"/>
      <name val="Arial"/>
      <family val="2"/>
      <scheme val="minor"/>
    </font>
    <font>
      <sz val="14"/>
      <color theme="0"/>
      <name val="Arial"/>
      <family val="2"/>
      <scheme val="minor"/>
    </font>
    <font>
      <b/>
      <sz val="11"/>
      <color rgb="FF000000"/>
      <name val="Arial"/>
      <family val="2"/>
      <scheme val="major"/>
    </font>
    <font>
      <b/>
      <sz val="11"/>
      <color rgb="FF1F4E79"/>
      <name val="Arial"/>
      <family val="2"/>
      <scheme val="major"/>
    </font>
    <font>
      <b/>
      <sz val="11"/>
      <color theme="2"/>
      <name val="Arial"/>
      <family val="2"/>
      <scheme val="major"/>
    </font>
    <font>
      <sz val="11"/>
      <name val="Arial"/>
      <family val="2"/>
      <scheme val="major"/>
    </font>
    <font>
      <sz val="11"/>
      <color rgb="FF1F4E79"/>
      <name val="Arial"/>
      <family val="2"/>
      <scheme val="major"/>
    </font>
    <font>
      <sz val="9"/>
      <color indexed="81"/>
      <name val="Tahoma"/>
      <family val="2"/>
    </font>
    <font>
      <sz val="11"/>
      <color rgb="FFC00000"/>
      <name val="Arial"/>
      <family val="2"/>
      <scheme val="minor"/>
    </font>
    <font>
      <sz val="11"/>
      <color rgb="FF00B050"/>
      <name val="Arial"/>
      <family val="2"/>
      <scheme val="minor"/>
    </font>
    <font>
      <sz val="8"/>
      <name val="Arial"/>
      <family val="2"/>
      <scheme val="minor"/>
    </font>
    <font>
      <b/>
      <sz val="11"/>
      <color rgb="FFC00000"/>
      <name val="Arial"/>
      <family val="2"/>
      <scheme val="minor"/>
    </font>
    <font>
      <b/>
      <sz val="12"/>
      <color theme="0"/>
      <name val="Arial"/>
      <family val="2"/>
      <scheme val="minor"/>
    </font>
    <font>
      <sz val="9"/>
      <color rgb="FF000000"/>
      <name val="Tahoma"/>
      <family val="2"/>
    </font>
  </fonts>
  <fills count="2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8" tint="0.79998168889431442"/>
        <bgColor theme="0"/>
      </patternFill>
    </fill>
    <fill>
      <patternFill patternType="solid">
        <fgColor theme="4" tint="-0.49998474074526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theme="0"/>
      </patternFill>
    </fill>
    <fill>
      <patternFill patternType="solid">
        <fgColor theme="4" tint="-0.249977111117893"/>
        <bgColor indexed="64"/>
      </patternFill>
    </fill>
    <fill>
      <patternFill patternType="solid">
        <fgColor rgb="FF7030A0"/>
        <bgColor indexed="64"/>
      </patternFill>
    </fill>
    <fill>
      <patternFill patternType="solid">
        <fgColor rgb="FFFFCCFF"/>
        <bgColor indexed="64"/>
      </patternFill>
    </fill>
    <fill>
      <patternFill patternType="solid">
        <fgColor theme="6" tint="0.79998168889431442"/>
        <bgColor indexed="64"/>
      </patternFill>
    </fill>
    <fill>
      <patternFill patternType="solid">
        <fgColor rgb="FF0070C0"/>
        <bgColor indexed="64"/>
      </patternFill>
    </fill>
    <fill>
      <patternFill patternType="solid">
        <fgColor theme="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right>
      <top style="thin">
        <color theme="0" tint="-0.499984740745262"/>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thin">
        <color theme="0" tint="-0.499984740745262"/>
      </left>
      <right style="medium">
        <color theme="1"/>
      </right>
      <top style="thin">
        <color theme="0" tint="-0.499984740745262"/>
      </top>
      <bottom style="medium">
        <color theme="1"/>
      </bottom>
      <diagonal/>
    </border>
    <border>
      <left style="medium">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1"/>
      </right>
      <top/>
      <bottom style="thin">
        <color theme="0" tint="-0.499984740745262"/>
      </bottom>
      <diagonal/>
    </border>
    <border>
      <left style="medium">
        <color theme="1"/>
      </left>
      <right style="thin">
        <color theme="0" tint="-0.499984740745262"/>
      </right>
      <top style="medium">
        <color theme="1"/>
      </top>
      <bottom style="medium">
        <color theme="1"/>
      </bottom>
      <diagonal/>
    </border>
    <border>
      <left style="thin">
        <color theme="0" tint="-0.499984740745262"/>
      </left>
      <right style="thin">
        <color theme="0" tint="-0.499984740745262"/>
      </right>
      <top style="medium">
        <color theme="1"/>
      </top>
      <bottom style="medium">
        <color theme="1"/>
      </bottom>
      <diagonal/>
    </border>
    <border>
      <left style="thin">
        <color theme="0" tint="-0.499984740745262"/>
      </left>
      <right style="medium">
        <color theme="1"/>
      </right>
      <top style="medium">
        <color theme="1"/>
      </top>
      <bottom style="medium">
        <color theme="1"/>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1" tint="0.499984740745262"/>
      </bottom>
      <diagonal/>
    </border>
  </borders>
  <cellStyleXfs count="1">
    <xf numFmtId="0" fontId="0" fillId="0" borderId="0"/>
  </cellStyleXfs>
  <cellXfs count="108">
    <xf numFmtId="0" fontId="0" fillId="0" borderId="0" xfId="0"/>
    <xf numFmtId="0" fontId="0" fillId="2" borderId="0" xfId="0" applyFill="1"/>
    <xf numFmtId="0" fontId="0" fillId="0" borderId="0" xfId="0" applyAlignment="1">
      <alignment vertical="center"/>
    </xf>
    <xf numFmtId="0" fontId="0" fillId="3" borderId="0" xfId="0" applyFill="1"/>
    <xf numFmtId="0" fontId="0" fillId="5" borderId="0" xfId="0" applyFill="1"/>
    <xf numFmtId="0" fontId="0" fillId="4" borderId="0" xfId="0" applyFill="1"/>
    <xf numFmtId="0" fontId="1" fillId="6" borderId="0" xfId="0" applyFont="1" applyFill="1"/>
    <xf numFmtId="0" fontId="0" fillId="7" borderId="0" xfId="0" applyFill="1"/>
    <xf numFmtId="0" fontId="2" fillId="0" borderId="0" xfId="0" applyFont="1"/>
    <xf numFmtId="0" fontId="2" fillId="3" borderId="0" xfId="0" applyFont="1" applyFill="1"/>
    <xf numFmtId="0" fontId="7" fillId="0" borderId="0" xfId="0" applyFont="1" applyAlignment="1">
      <alignment vertical="center"/>
    </xf>
    <xf numFmtId="0" fontId="8" fillId="0" borderId="4" xfId="0" applyFont="1" applyBorder="1" applyAlignment="1">
      <alignment vertical="center" wrapText="1"/>
    </xf>
    <xf numFmtId="0" fontId="8" fillId="0" borderId="9" xfId="0" applyFont="1" applyBorder="1" applyAlignment="1">
      <alignment vertical="top" wrapText="1"/>
    </xf>
    <xf numFmtId="0" fontId="8" fillId="0" borderId="9" xfId="0" applyFont="1" applyBorder="1" applyAlignment="1">
      <alignment vertical="center" wrapText="1"/>
    </xf>
    <xf numFmtId="0" fontId="8" fillId="11" borderId="4" xfId="0" applyFont="1" applyFill="1" applyBorder="1" applyAlignment="1">
      <alignment vertical="center" wrapText="1"/>
    </xf>
    <xf numFmtId="0" fontId="9" fillId="10" borderId="26" xfId="0" applyFont="1" applyFill="1" applyBorder="1" applyAlignment="1">
      <alignment horizontal="justify" vertical="center" wrapText="1"/>
    </xf>
    <xf numFmtId="0" fontId="9" fillId="10" borderId="2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8" fillId="2" borderId="0" xfId="0" applyFont="1" applyFill="1"/>
    <xf numFmtId="0" fontId="8" fillId="0" borderId="0" xfId="0" applyFont="1"/>
    <xf numFmtId="0" fontId="9" fillId="10" borderId="1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15" fillId="8" borderId="14" xfId="0" applyFont="1" applyFill="1" applyBorder="1" applyAlignment="1">
      <alignment horizontal="left" vertical="center" wrapText="1"/>
    </xf>
    <xf numFmtId="0" fontId="16" fillId="0" borderId="15" xfId="0" applyFont="1" applyBorder="1" applyAlignment="1">
      <alignment horizontal="center" vertical="center" wrapText="1"/>
    </xf>
    <xf numFmtId="0" fontId="15" fillId="2" borderId="0" xfId="0" applyFont="1" applyFill="1" applyAlignment="1">
      <alignment horizontal="center"/>
    </xf>
    <xf numFmtId="0" fontId="15" fillId="0" borderId="18" xfId="0" applyFont="1" applyBorder="1" applyAlignment="1">
      <alignment horizontal="center"/>
    </xf>
    <xf numFmtId="0" fontId="8" fillId="0" borderId="17" xfId="0" applyFont="1" applyBorder="1"/>
    <xf numFmtId="0" fontId="8" fillId="0" borderId="2" xfId="0" applyFont="1" applyBorder="1"/>
    <xf numFmtId="0" fontId="8" fillId="0" borderId="3" xfId="0" applyFont="1" applyBorder="1"/>
    <xf numFmtId="0" fontId="8" fillId="0" borderId="1" xfId="0" applyFont="1" applyBorder="1"/>
    <xf numFmtId="0" fontId="0" fillId="0" borderId="0" xfId="0" applyAlignment="1">
      <alignment horizontal="center"/>
    </xf>
    <xf numFmtId="0" fontId="2" fillId="0" borderId="0" xfId="0" applyFont="1" applyAlignment="1">
      <alignment horizontal="center"/>
    </xf>
    <xf numFmtId="0" fontId="12" fillId="9" borderId="27" xfId="0" applyFont="1" applyFill="1" applyBorder="1" applyAlignment="1">
      <alignment vertical="center"/>
    </xf>
    <xf numFmtId="0" fontId="6" fillId="0" borderId="27" xfId="0" applyFont="1" applyBorder="1" applyAlignment="1">
      <alignment horizontal="center"/>
    </xf>
    <xf numFmtId="0" fontId="12" fillId="13" borderId="27" xfId="0" applyFont="1" applyFill="1" applyBorder="1" applyAlignment="1">
      <alignment vertical="center"/>
    </xf>
    <xf numFmtId="0" fontId="3" fillId="0" borderId="27" xfId="0" applyFont="1" applyBorder="1" applyAlignment="1">
      <alignment horizontal="center" vertical="center"/>
    </xf>
    <xf numFmtId="0" fontId="5" fillId="14" borderId="0" xfId="0" applyFont="1" applyFill="1" applyAlignment="1">
      <alignment horizontal="center" vertical="center"/>
    </xf>
    <xf numFmtId="0" fontId="6" fillId="0" borderId="27" xfId="0" applyFont="1" applyBorder="1" applyAlignment="1">
      <alignment horizontal="center" vertical="center"/>
    </xf>
    <xf numFmtId="0" fontId="12" fillId="0" borderId="0" xfId="0" applyFont="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4" fillId="16" borderId="27" xfId="0" applyFont="1" applyFill="1" applyBorder="1" applyAlignment="1">
      <alignment horizontal="center" vertical="center"/>
    </xf>
    <xf numFmtId="0" fontId="18" fillId="0" borderId="27" xfId="0" applyFont="1" applyBorder="1" applyAlignment="1">
      <alignment horizontal="center" vertical="center"/>
    </xf>
    <xf numFmtId="0" fontId="19" fillId="0" borderId="27" xfId="0" applyFont="1" applyBorder="1" applyAlignment="1">
      <alignment horizontal="center" vertical="center"/>
    </xf>
    <xf numFmtId="0" fontId="6" fillId="0" borderId="27" xfId="0" quotePrefix="1" applyFont="1" applyBorder="1" applyAlignment="1">
      <alignment vertical="top"/>
    </xf>
    <xf numFmtId="0" fontId="6" fillId="0" borderId="27" xfId="0" applyFont="1" applyBorder="1" applyAlignment="1">
      <alignment vertical="top"/>
    </xf>
    <xf numFmtId="0" fontId="6" fillId="0" borderId="27" xfId="0" quotePrefix="1" applyFont="1" applyBorder="1" applyAlignment="1">
      <alignment vertical="top" wrapText="1"/>
    </xf>
    <xf numFmtId="0" fontId="5" fillId="14" borderId="0" xfId="0" applyFont="1" applyFill="1" applyAlignment="1">
      <alignment horizontal="center" vertical="center" wrapText="1"/>
    </xf>
    <xf numFmtId="0" fontId="5" fillId="2" borderId="0" xfId="0" applyFont="1" applyFill="1" applyAlignment="1">
      <alignment horizontal="center"/>
    </xf>
    <xf numFmtId="0" fontId="3" fillId="17" borderId="27" xfId="0" applyFont="1" applyFill="1" applyBorder="1" applyAlignment="1">
      <alignment horizontal="center" vertical="center"/>
    </xf>
    <xf numFmtId="0" fontId="2" fillId="0" borderId="0" xfId="0" applyFont="1" applyAlignment="1">
      <alignment horizontal="left"/>
    </xf>
    <xf numFmtId="0" fontId="6" fillId="0" borderId="0" xfId="0" applyFont="1" applyAlignment="1">
      <alignment horizontal="center" vertical="center"/>
    </xf>
    <xf numFmtId="0" fontId="21" fillId="0" borderId="0" xfId="0" applyFont="1" applyAlignment="1">
      <alignment vertical="center"/>
    </xf>
    <xf numFmtId="0" fontId="6" fillId="0" borderId="40" xfId="0" applyFont="1" applyBorder="1" applyAlignment="1">
      <alignment vertical="center"/>
    </xf>
    <xf numFmtId="0" fontId="6" fillId="0" borderId="40" xfId="0" applyFont="1" applyBorder="1" applyAlignment="1">
      <alignment horizontal="center" vertical="center"/>
    </xf>
    <xf numFmtId="0" fontId="5" fillId="0" borderId="0" xfId="0" applyFont="1" applyAlignment="1">
      <alignment horizontal="center" vertical="center"/>
    </xf>
    <xf numFmtId="0" fontId="3" fillId="0" borderId="40" xfId="0" applyFont="1" applyBorder="1" applyAlignment="1">
      <alignment vertical="center"/>
    </xf>
    <xf numFmtId="0" fontId="3" fillId="12" borderId="40" xfId="0" applyFont="1" applyFill="1" applyBorder="1" applyAlignment="1">
      <alignment horizontal="center" vertical="center"/>
    </xf>
    <xf numFmtId="0" fontId="3" fillId="0" borderId="40" xfId="0" applyFont="1" applyBorder="1" applyAlignment="1">
      <alignment horizontal="center" vertical="center"/>
    </xf>
    <xf numFmtId="0" fontId="6" fillId="0" borderId="43" xfId="0" applyFont="1" applyBorder="1" applyAlignment="1">
      <alignment horizontal="center" vertical="center"/>
    </xf>
    <xf numFmtId="0" fontId="3" fillId="0" borderId="42" xfId="0" applyFont="1" applyBorder="1" applyAlignment="1">
      <alignment horizontal="center" vertical="center"/>
    </xf>
    <xf numFmtId="0" fontId="0" fillId="0" borderId="42" xfId="0" applyBorder="1"/>
    <xf numFmtId="0" fontId="6" fillId="0" borderId="42" xfId="0" applyFont="1" applyBorder="1" applyAlignment="1">
      <alignment horizontal="center" vertical="center"/>
    </xf>
    <xf numFmtId="0" fontId="3" fillId="0" borderId="40" xfId="0" applyFont="1" applyBorder="1" applyAlignment="1">
      <alignment vertical="center" wrapText="1"/>
    </xf>
    <xf numFmtId="0" fontId="6" fillId="0" borderId="40" xfId="0" applyFont="1" applyBorder="1" applyAlignment="1">
      <alignment horizontal="left" vertical="top" wrapText="1"/>
    </xf>
    <xf numFmtId="0" fontId="6" fillId="0" borderId="40" xfId="0" applyFont="1" applyBorder="1" applyAlignment="1">
      <alignment vertical="center" wrapText="1"/>
    </xf>
    <xf numFmtId="0" fontId="6" fillId="0" borderId="40" xfId="0" applyFont="1" applyBorder="1" applyAlignment="1">
      <alignment horizontal="left" vertical="center" wrapText="1"/>
    </xf>
    <xf numFmtId="0" fontId="3" fillId="0" borderId="2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5" fillId="15" borderId="39" xfId="0" applyFont="1" applyFill="1" applyBorder="1" applyAlignment="1">
      <alignment horizontal="center"/>
    </xf>
    <xf numFmtId="0" fontId="22" fillId="19" borderId="39" xfId="0" applyFont="1" applyFill="1" applyBorder="1" applyAlignment="1">
      <alignment horizontal="center"/>
    </xf>
    <xf numFmtId="0" fontId="22" fillId="15" borderId="44" xfId="0" applyFont="1" applyFill="1" applyBorder="1" applyAlignment="1">
      <alignment horizontal="center"/>
    </xf>
    <xf numFmtId="0" fontId="6" fillId="8" borderId="12" xfId="0" applyFont="1" applyFill="1" applyBorder="1" applyAlignment="1">
      <alignment horizontal="left" vertical="center" wrapText="1"/>
    </xf>
    <xf numFmtId="0" fontId="6" fillId="8" borderId="2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1" fillId="12" borderId="12" xfId="0" applyFont="1" applyFill="1" applyBorder="1" applyAlignment="1">
      <alignment horizontal="left" vertical="top" wrapText="1"/>
    </xf>
    <xf numFmtId="0" fontId="10" fillId="12" borderId="23" xfId="0" applyFont="1" applyFill="1" applyBorder="1" applyAlignment="1">
      <alignment horizontal="left" vertical="top"/>
    </xf>
    <xf numFmtId="0" fontId="10" fillId="12" borderId="3" xfId="0" applyFont="1" applyFill="1" applyBorder="1" applyAlignment="1">
      <alignment horizontal="left" vertical="top"/>
    </xf>
    <xf numFmtId="0" fontId="5" fillId="18" borderId="40" xfId="0" applyFont="1" applyFill="1" applyBorder="1" applyAlignment="1">
      <alignment horizontal="center" vertical="center"/>
    </xf>
    <xf numFmtId="0" fontId="5" fillId="18" borderId="41"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14" fillId="10" borderId="20"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22" xfId="0" applyFont="1" applyFill="1" applyBorder="1" applyAlignment="1">
      <alignment horizontal="justify" vertical="center" wrapText="1"/>
    </xf>
    <xf numFmtId="0" fontId="9" fillId="10" borderId="8" xfId="0" applyFont="1" applyFill="1" applyBorder="1" applyAlignment="1">
      <alignment horizontal="justify" vertical="center" wrapText="1"/>
    </xf>
    <xf numFmtId="0" fontId="9" fillId="10" borderId="13" xfId="0" applyFont="1" applyFill="1" applyBorder="1" applyAlignment="1">
      <alignment horizontal="justify" vertical="center" wrapText="1"/>
    </xf>
  </cellXfs>
  <cellStyles count="1">
    <cellStyle name="Normal" xfId="0" builtinId="0"/>
  </cellStyles>
  <dxfs count="27">
    <dxf>
      <fill>
        <patternFill>
          <bgColor rgb="FF00B050"/>
        </patternFill>
      </fill>
    </dxf>
    <dxf>
      <fill>
        <patternFill>
          <bgColor theme="9" tint="0.59996337778862885"/>
        </patternFill>
      </fill>
    </dxf>
    <dxf>
      <fill>
        <patternFill>
          <bgColor theme="7"/>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fgColor rgb="FFFF0000"/>
          <bgColor rgb="FFFF0000"/>
        </patternFill>
      </fill>
    </dxf>
    <dxf>
      <fill>
        <patternFill patternType="solid">
          <fgColor rgb="FFF1C232"/>
          <bgColor rgb="FFF1C232"/>
        </patternFill>
      </fill>
    </dxf>
    <dxf>
      <fill>
        <patternFill patternType="solid">
          <fgColor rgb="FFE2EFDA"/>
          <bgColor rgb="FF00B050"/>
        </patternFill>
      </fill>
    </dxf>
    <dxf>
      <fill>
        <patternFill>
          <bgColor rgb="FFFF0000"/>
        </patternFill>
      </fill>
    </dxf>
    <dxf>
      <fill>
        <patternFill>
          <bgColor rgb="FF00B050"/>
        </patternFill>
      </fill>
    </dxf>
    <dxf>
      <fill>
        <patternFill>
          <bgColor theme="7" tint="0.79998168889431442"/>
        </patternFill>
      </fill>
    </dxf>
    <dxf>
      <fill>
        <patternFill>
          <bgColor rgb="FFFFC000"/>
        </patternFill>
      </fill>
    </dxf>
    <dxf>
      <fill>
        <patternFill>
          <bgColor rgb="FFC00000"/>
        </patternFill>
      </fill>
    </dxf>
    <dxf>
      <font>
        <b/>
        <i val="0"/>
        <color theme="0"/>
      </font>
      <fill>
        <patternFill>
          <bgColor theme="7"/>
        </patternFill>
      </fill>
    </dxf>
    <dxf>
      <font>
        <b/>
        <i val="0"/>
      </font>
      <fill>
        <patternFill>
          <bgColor theme="0" tint="-0.14996795556505021"/>
        </patternFill>
      </fill>
    </dxf>
    <dxf>
      <font>
        <b/>
        <i val="0"/>
        <strike val="0"/>
        <color theme="0"/>
      </font>
      <fill>
        <patternFill>
          <bgColor rgb="FF00B050"/>
        </patternFill>
      </fill>
    </dxf>
    <dxf>
      <font>
        <b/>
        <i val="0"/>
        <color theme="1"/>
      </font>
      <fill>
        <patternFill>
          <bgColor theme="0" tint="-0.14996795556505021"/>
        </patternFill>
      </fill>
    </dxf>
    <dxf>
      <font>
        <b/>
        <i val="0"/>
        <color theme="0"/>
      </font>
      <fill>
        <patternFill>
          <bgColor theme="7"/>
        </patternFill>
      </fill>
    </dxf>
    <dxf>
      <font>
        <b/>
        <i val="0"/>
      </font>
      <fill>
        <patternFill>
          <bgColor theme="0" tint="-0.14996795556505021"/>
        </patternFill>
      </fill>
    </dxf>
    <dxf>
      <font>
        <b/>
        <i val="0"/>
        <strike val="0"/>
        <color theme="0"/>
      </font>
      <fill>
        <patternFill>
          <bgColor rgb="FF00B050"/>
        </patternFill>
      </fill>
    </dxf>
    <dxf>
      <font>
        <b/>
        <i val="0"/>
        <color theme="1"/>
      </font>
      <fill>
        <patternFill>
          <bgColor theme="0" tint="-0.14996795556505021"/>
        </patternFill>
      </fill>
    </dxf>
    <dxf>
      <font>
        <b/>
        <i val="0"/>
        <color theme="0"/>
      </font>
      <fill>
        <patternFill>
          <bgColor theme="7" tint="-0.24994659260841701"/>
        </patternFill>
      </fill>
    </dxf>
    <dxf>
      <font>
        <b/>
        <i val="0"/>
      </font>
      <fill>
        <patternFill>
          <bgColor theme="0" tint="-0.14996795556505021"/>
        </patternFill>
      </fill>
    </dxf>
    <dxf>
      <font>
        <b/>
        <i val="0"/>
        <strike val="0"/>
        <color theme="0"/>
      </font>
      <fill>
        <patternFill>
          <bgColor rgb="FF00B050"/>
        </patternFill>
      </fill>
    </dxf>
    <dxf>
      <font>
        <b/>
        <i val="0"/>
        <color theme="1"/>
      </font>
      <fill>
        <patternFill>
          <bgColor theme="0" tint="-0.1499679555650502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6350</xdr:rowOff>
    </xdr:from>
    <xdr:to>
      <xdr:col>10</xdr:col>
      <xdr:colOff>376</xdr:colOff>
      <xdr:row>0</xdr:row>
      <xdr:rowOff>675430</xdr:rowOff>
    </xdr:to>
    <xdr:pic>
      <xdr:nvPicPr>
        <xdr:cNvPr id="5" name="Picture 4">
          <a:extLst>
            <a:ext uri="{FF2B5EF4-FFF2-40B4-BE49-F238E27FC236}">
              <a16:creationId xmlns:a16="http://schemas.microsoft.com/office/drawing/2014/main" id="{8D8096C4-2E73-4D4B-8672-CDCEE1A87E70}"/>
            </a:ext>
          </a:extLst>
        </xdr:cNvPr>
        <xdr:cNvPicPr>
          <a:picLocks noChangeAspect="1"/>
        </xdr:cNvPicPr>
      </xdr:nvPicPr>
      <xdr:blipFill>
        <a:blip xmlns:r="http://schemas.openxmlformats.org/officeDocument/2006/relationships" r:embed="rId1"/>
        <a:stretch>
          <a:fillRect/>
        </a:stretch>
      </xdr:blipFill>
      <xdr:spPr>
        <a:xfrm>
          <a:off x="3067050" y="6350"/>
          <a:ext cx="6147176" cy="669080"/>
        </a:xfrm>
        <a:prstGeom prst="rect">
          <a:avLst/>
        </a:prstGeom>
      </xdr:spPr>
    </xdr:pic>
    <xdr:clientData/>
  </xdr:twoCellAnchor>
  <xdr:twoCellAnchor editAs="oneCell">
    <xdr:from>
      <xdr:col>0</xdr:col>
      <xdr:colOff>16565</xdr:colOff>
      <xdr:row>0</xdr:row>
      <xdr:rowOff>0</xdr:rowOff>
    </xdr:from>
    <xdr:to>
      <xdr:col>4</xdr:col>
      <xdr:colOff>544521</xdr:colOff>
      <xdr:row>0</xdr:row>
      <xdr:rowOff>1384300</xdr:rowOff>
    </xdr:to>
    <xdr:pic>
      <xdr:nvPicPr>
        <xdr:cNvPr id="6" name="Picture 5">
          <a:extLst>
            <a:ext uri="{FF2B5EF4-FFF2-40B4-BE49-F238E27FC236}">
              <a16:creationId xmlns:a16="http://schemas.microsoft.com/office/drawing/2014/main" id="{9DE941C2-761C-438F-8659-4DBFD2FAAF9D}"/>
            </a:ext>
          </a:extLst>
        </xdr:cNvPr>
        <xdr:cNvPicPr>
          <a:picLocks noChangeAspect="1"/>
        </xdr:cNvPicPr>
      </xdr:nvPicPr>
      <xdr:blipFill>
        <a:blip xmlns:r="http://schemas.openxmlformats.org/officeDocument/2006/relationships" r:embed="rId2"/>
        <a:stretch>
          <a:fillRect/>
        </a:stretch>
      </xdr:blipFill>
      <xdr:spPr>
        <a:xfrm>
          <a:off x="16565" y="0"/>
          <a:ext cx="2957521" cy="13843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AC68-7E30-45A8-B175-DD1602066990}">
  <dimension ref="A1:Z64"/>
  <sheetViews>
    <sheetView zoomScale="115" zoomScaleNormal="115" workbookViewId="0">
      <selection sqref="A1:J2"/>
    </sheetView>
  </sheetViews>
  <sheetFormatPr baseColWidth="10" defaultColWidth="8.83203125" defaultRowHeight="13" x14ac:dyDescent="0.15"/>
  <cols>
    <col min="8" max="8" width="65.83203125" customWidth="1"/>
    <col min="9" max="9" width="3.33203125" style="1" customWidth="1"/>
    <col min="10" max="10" width="1.6640625" style="1" customWidth="1"/>
    <col min="11" max="26" width="8.6640625" style="1"/>
  </cols>
  <sheetData>
    <row r="1" spans="1:10" ht="109.5" customHeight="1" x14ac:dyDescent="0.15">
      <c r="A1" s="91"/>
      <c r="B1" s="92"/>
      <c r="C1" s="92"/>
      <c r="D1" s="92"/>
      <c r="E1" s="92"/>
      <c r="F1" s="92"/>
      <c r="G1" s="92"/>
      <c r="H1" s="92"/>
      <c r="I1" s="92"/>
      <c r="J1" s="93"/>
    </row>
    <row r="2" spans="1:10" ht="70" customHeight="1" x14ac:dyDescent="0.15">
      <c r="A2" s="88" t="s">
        <v>0</v>
      </c>
      <c r="B2" s="89"/>
      <c r="C2" s="89"/>
      <c r="D2" s="89"/>
      <c r="E2" s="89"/>
      <c r="F2" s="89"/>
      <c r="G2" s="89"/>
      <c r="H2" s="89"/>
      <c r="I2" s="89"/>
      <c r="J2" s="90"/>
    </row>
    <row r="3" spans="1:10" s="1" customFormat="1" ht="12.75" customHeight="1" x14ac:dyDescent="0.15"/>
    <row r="4" spans="1:10" s="1" customFormat="1" ht="12.75" customHeight="1" x14ac:dyDescent="0.15"/>
    <row r="5" spans="1:10" s="1" customFormat="1" ht="12.75" customHeight="1" x14ac:dyDescent="0.15"/>
    <row r="6" spans="1:10" s="1" customFormat="1" ht="12.75" customHeight="1" x14ac:dyDescent="0.15"/>
    <row r="7" spans="1:10" s="1" customFormat="1" ht="12.75" customHeight="1" x14ac:dyDescent="0.15"/>
    <row r="8" spans="1:10" s="1" customFormat="1" ht="12.75" customHeight="1" x14ac:dyDescent="0.15"/>
    <row r="9" spans="1:10" s="1" customFormat="1" ht="12.75" customHeight="1" x14ac:dyDescent="0.15"/>
    <row r="10" spans="1:10" s="1" customFormat="1" x14ac:dyDescent="0.15"/>
    <row r="11" spans="1:10" s="1" customFormat="1" x14ac:dyDescent="0.15"/>
    <row r="12" spans="1:10" s="1" customFormat="1" x14ac:dyDescent="0.15"/>
    <row r="13" spans="1:10" s="1" customFormat="1" x14ac:dyDescent="0.15"/>
    <row r="14" spans="1:10" s="1" customFormat="1" x14ac:dyDescent="0.15"/>
    <row r="15" spans="1:10" s="1" customFormat="1" x14ac:dyDescent="0.15"/>
    <row r="16" spans="1:10" s="1" customFormat="1" x14ac:dyDescent="0.15"/>
    <row r="17" s="1" customFormat="1" x14ac:dyDescent="0.15"/>
    <row r="18" s="1" customFormat="1" x14ac:dyDescent="0.15"/>
    <row r="19" s="1" customFormat="1" x14ac:dyDescent="0.15"/>
    <row r="20" s="1" customFormat="1" x14ac:dyDescent="0.15"/>
    <row r="21" s="1" customFormat="1" x14ac:dyDescent="0.15"/>
    <row r="22" s="1" customFormat="1" x14ac:dyDescent="0.15"/>
    <row r="23" s="1" customFormat="1" x14ac:dyDescent="0.15"/>
    <row r="24" s="1" customFormat="1" x14ac:dyDescent="0.15"/>
    <row r="25" s="1" customFormat="1" x14ac:dyDescent="0.15"/>
    <row r="26" s="1" customFormat="1" x14ac:dyDescent="0.15"/>
    <row r="27" s="1" customFormat="1" x14ac:dyDescent="0.15"/>
    <row r="28" s="1" customFormat="1" x14ac:dyDescent="0.15"/>
    <row r="29" s="1" customFormat="1" x14ac:dyDescent="0.15"/>
    <row r="30" s="1" customFormat="1" x14ac:dyDescent="0.15"/>
    <row r="31" s="1" customFormat="1" x14ac:dyDescent="0.15"/>
    <row r="32" s="1" customFormat="1" x14ac:dyDescent="0.15"/>
    <row r="33" s="1" customFormat="1" x14ac:dyDescent="0.15"/>
    <row r="34" s="1" customFormat="1" x14ac:dyDescent="0.15"/>
    <row r="35" s="1" customFormat="1" x14ac:dyDescent="0.15"/>
    <row r="36" s="1" customFormat="1" x14ac:dyDescent="0.15"/>
    <row r="37" s="1" customFormat="1" x14ac:dyDescent="0.15"/>
    <row r="38" s="1" customFormat="1" x14ac:dyDescent="0.15"/>
    <row r="39" s="1" customFormat="1" x14ac:dyDescent="0.15"/>
    <row r="40" s="1" customFormat="1" x14ac:dyDescent="0.15"/>
    <row r="41" s="1" customFormat="1" x14ac:dyDescent="0.15"/>
    <row r="42" s="1" customFormat="1" x14ac:dyDescent="0.15"/>
    <row r="43" s="1" customFormat="1" x14ac:dyDescent="0.15"/>
    <row r="44" s="1" customFormat="1" x14ac:dyDescent="0.15"/>
    <row r="45" s="1" customFormat="1" x14ac:dyDescent="0.15"/>
    <row r="46" s="1" customFormat="1" x14ac:dyDescent="0.15"/>
    <row r="47" s="1" customFormat="1" x14ac:dyDescent="0.15"/>
    <row r="48"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sheetData>
  <mergeCells count="2">
    <mergeCell ref="A2:J2"/>
    <mergeCell ref="A1:J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48DE-A9BD-477B-A42A-2B6FD820833F}">
  <dimension ref="A1:C9"/>
  <sheetViews>
    <sheetView workbookViewId="0">
      <selection activeCell="B5" sqref="B5"/>
    </sheetView>
  </sheetViews>
  <sheetFormatPr baseColWidth="10" defaultColWidth="8.83203125" defaultRowHeight="13" x14ac:dyDescent="0.15"/>
  <cols>
    <col min="1" max="1" width="16.5" customWidth="1"/>
    <col min="2" max="2" width="48.6640625" customWidth="1"/>
    <col min="3" max="3" width="49.83203125" customWidth="1"/>
  </cols>
  <sheetData>
    <row r="1" spans="1:3" ht="16" thickBot="1" x14ac:dyDescent="0.2">
      <c r="A1" s="15"/>
      <c r="B1" s="16" t="s">
        <v>103</v>
      </c>
      <c r="C1" s="16" t="s">
        <v>104</v>
      </c>
    </row>
    <row r="2" spans="1:3" ht="33.75" customHeight="1" x14ac:dyDescent="0.15">
      <c r="A2" s="105" t="s">
        <v>105</v>
      </c>
      <c r="B2" s="11" t="s">
        <v>106</v>
      </c>
      <c r="C2" s="11" t="s">
        <v>107</v>
      </c>
    </row>
    <row r="3" spans="1:3" ht="29.5" customHeight="1" x14ac:dyDescent="0.15">
      <c r="A3" s="106"/>
      <c r="B3" s="11" t="s">
        <v>108</v>
      </c>
      <c r="C3" s="11" t="s">
        <v>109</v>
      </c>
    </row>
    <row r="4" spans="1:3" ht="32.25" customHeight="1" x14ac:dyDescent="0.15">
      <c r="A4" s="106"/>
      <c r="B4" s="11" t="s">
        <v>110</v>
      </c>
      <c r="C4" s="11" t="s">
        <v>111</v>
      </c>
    </row>
    <row r="5" spans="1:3" ht="45" x14ac:dyDescent="0.15">
      <c r="A5" s="106"/>
      <c r="B5" s="11" t="s">
        <v>112</v>
      </c>
      <c r="C5" s="11" t="s">
        <v>113</v>
      </c>
    </row>
    <row r="6" spans="1:3" ht="38.25" customHeight="1" thickBot="1" x14ac:dyDescent="0.2">
      <c r="A6" s="107"/>
      <c r="B6" s="12"/>
      <c r="C6" s="13" t="s">
        <v>114</v>
      </c>
    </row>
    <row r="7" spans="1:3" ht="53.25" customHeight="1" x14ac:dyDescent="0.15">
      <c r="A7" s="105" t="s">
        <v>115</v>
      </c>
      <c r="B7" s="11" t="s">
        <v>116</v>
      </c>
      <c r="C7" s="14" t="s">
        <v>117</v>
      </c>
    </row>
    <row r="8" spans="1:3" ht="32.25" customHeight="1" thickBot="1" x14ac:dyDescent="0.2">
      <c r="A8" s="107"/>
      <c r="B8" s="13" t="s">
        <v>118</v>
      </c>
      <c r="C8" s="13" t="s">
        <v>119</v>
      </c>
    </row>
    <row r="9" spans="1:3" x14ac:dyDescent="0.15">
      <c r="A9" s="10"/>
    </row>
  </sheetData>
  <mergeCells count="2">
    <mergeCell ref="A2:A6"/>
    <mergeCell ref="A7:A8"/>
  </mergeCell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489D-A6AD-47DF-BC8B-37ED69287E43}">
  <dimension ref="A1:C141"/>
  <sheetViews>
    <sheetView topLeftCell="A101" workbookViewId="0">
      <selection sqref="A1:C141"/>
    </sheetView>
  </sheetViews>
  <sheetFormatPr baseColWidth="10" defaultColWidth="8.83203125" defaultRowHeight="13" x14ac:dyDescent="0.15"/>
  <cols>
    <col min="1" max="1" width="29" bestFit="1" customWidth="1"/>
    <col min="3" max="3" width="22.33203125" customWidth="1"/>
  </cols>
  <sheetData>
    <row r="1" spans="1:3" x14ac:dyDescent="0.15">
      <c r="A1" s="2" t="s">
        <v>120</v>
      </c>
      <c r="B1" s="2">
        <v>59</v>
      </c>
      <c r="C1" s="9" t="s">
        <v>79</v>
      </c>
    </row>
    <row r="2" spans="1:3" x14ac:dyDescent="0.15">
      <c r="A2" s="2" t="s">
        <v>121</v>
      </c>
      <c r="B2" s="2">
        <v>181</v>
      </c>
      <c r="C2" s="5" t="s">
        <v>75</v>
      </c>
    </row>
    <row r="3" spans="1:3" x14ac:dyDescent="0.15">
      <c r="A3" s="2" t="s">
        <v>122</v>
      </c>
      <c r="B3" s="2">
        <v>109</v>
      </c>
      <c r="C3" s="4" t="s">
        <v>77</v>
      </c>
    </row>
    <row r="4" spans="1:3" x14ac:dyDescent="0.15">
      <c r="A4" s="2" t="s">
        <v>123</v>
      </c>
      <c r="B4" s="2">
        <v>108</v>
      </c>
      <c r="C4" s="4" t="s">
        <v>77</v>
      </c>
    </row>
    <row r="5" spans="1:3" x14ac:dyDescent="0.15">
      <c r="A5" s="2" t="s">
        <v>124</v>
      </c>
      <c r="B5" s="2">
        <v>186</v>
      </c>
      <c r="C5" s="5" t="s">
        <v>75</v>
      </c>
    </row>
    <row r="6" spans="1:3" x14ac:dyDescent="0.15">
      <c r="A6" s="2" t="s">
        <v>125</v>
      </c>
      <c r="B6" s="2">
        <v>220</v>
      </c>
      <c r="C6" s="5" t="s">
        <v>75</v>
      </c>
    </row>
    <row r="7" spans="1:3" x14ac:dyDescent="0.15">
      <c r="A7" s="2" t="s">
        <v>126</v>
      </c>
      <c r="B7" s="2">
        <v>289</v>
      </c>
      <c r="C7" s="7" t="s">
        <v>74</v>
      </c>
    </row>
    <row r="8" spans="1:3" x14ac:dyDescent="0.15">
      <c r="A8" s="2" t="s">
        <v>127</v>
      </c>
      <c r="B8" s="2">
        <v>335</v>
      </c>
      <c r="C8" s="6" t="s">
        <v>71</v>
      </c>
    </row>
    <row r="9" spans="1:3" x14ac:dyDescent="0.15">
      <c r="A9" s="2" t="s">
        <v>128</v>
      </c>
      <c r="B9" s="2">
        <v>227</v>
      </c>
      <c r="C9" s="5" t="s">
        <v>75</v>
      </c>
    </row>
    <row r="10" spans="1:3" x14ac:dyDescent="0.15">
      <c r="A10" s="2" t="s">
        <v>129</v>
      </c>
      <c r="B10" s="2">
        <v>152</v>
      </c>
      <c r="C10" s="4" t="s">
        <v>77</v>
      </c>
    </row>
    <row r="11" spans="1:3" x14ac:dyDescent="0.15">
      <c r="A11" s="2" t="s">
        <v>130</v>
      </c>
      <c r="B11" s="2">
        <v>86</v>
      </c>
      <c r="C11" s="4" t="s">
        <v>77</v>
      </c>
    </row>
    <row r="12" spans="1:3" x14ac:dyDescent="0.15">
      <c r="A12" s="2" t="s">
        <v>131</v>
      </c>
      <c r="B12" s="2">
        <v>257</v>
      </c>
      <c r="C12" s="7" t="s">
        <v>74</v>
      </c>
    </row>
    <row r="13" spans="1:3" x14ac:dyDescent="0.15">
      <c r="A13" s="2" t="s">
        <v>132</v>
      </c>
      <c r="B13" s="2">
        <v>128</v>
      </c>
      <c r="C13" s="4" t="s">
        <v>77</v>
      </c>
    </row>
    <row r="14" spans="1:3" x14ac:dyDescent="0.15">
      <c r="A14" s="2" t="s">
        <v>133</v>
      </c>
      <c r="B14" s="2">
        <v>281</v>
      </c>
      <c r="C14" s="7" t="s">
        <v>74</v>
      </c>
    </row>
    <row r="15" spans="1:3" x14ac:dyDescent="0.15">
      <c r="A15" s="2" t="s">
        <v>134</v>
      </c>
      <c r="B15" s="2">
        <v>141</v>
      </c>
      <c r="C15" s="4" t="s">
        <v>77</v>
      </c>
    </row>
    <row r="16" spans="1:3" x14ac:dyDescent="0.15">
      <c r="A16" s="2" t="s">
        <v>135</v>
      </c>
      <c r="B16" s="2">
        <v>149</v>
      </c>
      <c r="C16" s="4" t="s">
        <v>77</v>
      </c>
    </row>
    <row r="17" spans="1:3" x14ac:dyDescent="0.15">
      <c r="A17" s="2" t="s">
        <v>136</v>
      </c>
      <c r="B17" s="2">
        <v>162</v>
      </c>
      <c r="C17" s="5" t="s">
        <v>75</v>
      </c>
    </row>
    <row r="18" spans="1:3" x14ac:dyDescent="0.15">
      <c r="A18" s="2" t="s">
        <v>137</v>
      </c>
      <c r="B18" s="2">
        <v>194</v>
      </c>
      <c r="C18" s="5" t="s">
        <v>75</v>
      </c>
    </row>
    <row r="19" spans="1:3" x14ac:dyDescent="0.15">
      <c r="A19" s="2" t="s">
        <v>138</v>
      </c>
      <c r="B19" s="2">
        <v>142</v>
      </c>
      <c r="C19" s="4" t="s">
        <v>77</v>
      </c>
    </row>
    <row r="20" spans="1:3" x14ac:dyDescent="0.15">
      <c r="A20" s="2" t="s">
        <v>139</v>
      </c>
      <c r="B20" s="2">
        <v>205</v>
      </c>
      <c r="C20" s="5" t="s">
        <v>75</v>
      </c>
    </row>
    <row r="21" spans="1:3" x14ac:dyDescent="0.15">
      <c r="A21" s="2" t="s">
        <v>140</v>
      </c>
      <c r="B21" s="2">
        <v>163</v>
      </c>
      <c r="C21" s="5" t="s">
        <v>75</v>
      </c>
    </row>
    <row r="22" spans="1:3" x14ac:dyDescent="0.15">
      <c r="A22" s="2" t="s">
        <v>141</v>
      </c>
      <c r="B22" s="2">
        <v>59</v>
      </c>
      <c r="C22" s="3" t="s">
        <v>79</v>
      </c>
    </row>
    <row r="23" spans="1:3" x14ac:dyDescent="0.15">
      <c r="A23" s="2" t="s">
        <v>142</v>
      </c>
      <c r="B23" s="2">
        <v>92</v>
      </c>
      <c r="C23" s="4" t="s">
        <v>77</v>
      </c>
    </row>
    <row r="24" spans="1:3" x14ac:dyDescent="0.15">
      <c r="A24" s="2" t="s">
        <v>143</v>
      </c>
      <c r="B24" s="2">
        <v>106</v>
      </c>
      <c r="C24" s="4" t="s">
        <v>77</v>
      </c>
    </row>
    <row r="25" spans="1:3" x14ac:dyDescent="0.15">
      <c r="A25" s="2" t="s">
        <v>144</v>
      </c>
      <c r="B25" s="2">
        <v>288</v>
      </c>
      <c r="C25" s="7" t="s">
        <v>74</v>
      </c>
    </row>
    <row r="26" spans="1:3" x14ac:dyDescent="0.15">
      <c r="A26" s="2" t="s">
        <v>145</v>
      </c>
      <c r="B26" s="2">
        <v>73</v>
      </c>
      <c r="C26" s="3" t="s">
        <v>79</v>
      </c>
    </row>
    <row r="27" spans="1:3" x14ac:dyDescent="0.15">
      <c r="A27" s="2" t="s">
        <v>146</v>
      </c>
      <c r="B27" s="2">
        <v>86</v>
      </c>
      <c r="C27" s="4" t="s">
        <v>77</v>
      </c>
    </row>
    <row r="28" spans="1:3" x14ac:dyDescent="0.15">
      <c r="A28" s="2" t="s">
        <v>147</v>
      </c>
      <c r="B28" s="2">
        <v>229</v>
      </c>
      <c r="C28" s="5" t="s">
        <v>75</v>
      </c>
    </row>
    <row r="29" spans="1:3" x14ac:dyDescent="0.15">
      <c r="A29" s="2" t="s">
        <v>148</v>
      </c>
      <c r="B29" s="2">
        <v>137</v>
      </c>
      <c r="C29" s="4" t="s">
        <v>77</v>
      </c>
    </row>
    <row r="30" spans="1:3" x14ac:dyDescent="0.15">
      <c r="A30" s="2" t="s">
        <v>149</v>
      </c>
      <c r="B30" s="2">
        <v>148</v>
      </c>
      <c r="C30" s="4" t="s">
        <v>77</v>
      </c>
    </row>
    <row r="31" spans="1:3" x14ac:dyDescent="0.15">
      <c r="A31" s="2" t="s">
        <v>150</v>
      </c>
      <c r="B31" s="2">
        <v>254</v>
      </c>
      <c r="C31" s="7" t="s">
        <v>74</v>
      </c>
    </row>
    <row r="32" spans="1:3" x14ac:dyDescent="0.15">
      <c r="A32" s="2" t="s">
        <v>151</v>
      </c>
      <c r="B32" s="2">
        <v>245</v>
      </c>
      <c r="C32" s="7" t="s">
        <v>74</v>
      </c>
    </row>
    <row r="33" spans="1:3" x14ac:dyDescent="0.15">
      <c r="A33" s="2" t="s">
        <v>152</v>
      </c>
      <c r="B33" s="2">
        <v>275</v>
      </c>
      <c r="C33" s="7" t="s">
        <v>74</v>
      </c>
    </row>
    <row r="34" spans="1:3" x14ac:dyDescent="0.15">
      <c r="A34" s="2" t="s">
        <v>153</v>
      </c>
      <c r="B34" s="2">
        <v>91</v>
      </c>
      <c r="C34" s="4" t="s">
        <v>77</v>
      </c>
    </row>
    <row r="35" spans="1:3" x14ac:dyDescent="0.15">
      <c r="A35" s="2" t="s">
        <v>154</v>
      </c>
      <c r="B35" s="2">
        <v>356</v>
      </c>
      <c r="C35" s="6" t="s">
        <v>71</v>
      </c>
    </row>
    <row r="36" spans="1:3" x14ac:dyDescent="0.15">
      <c r="A36" s="2" t="s">
        <v>155</v>
      </c>
      <c r="B36" s="2">
        <v>110</v>
      </c>
      <c r="C36" s="4" t="s">
        <v>77</v>
      </c>
    </row>
    <row r="37" spans="1:3" x14ac:dyDescent="0.15">
      <c r="A37" s="2" t="s">
        <v>156</v>
      </c>
      <c r="B37" s="2">
        <v>191</v>
      </c>
      <c r="C37" s="5" t="s">
        <v>75</v>
      </c>
    </row>
    <row r="38" spans="1:3" x14ac:dyDescent="0.15">
      <c r="A38" s="2" t="s">
        <v>157</v>
      </c>
      <c r="B38" s="2">
        <v>130</v>
      </c>
      <c r="C38" s="4" t="s">
        <v>77</v>
      </c>
    </row>
    <row r="39" spans="1:3" x14ac:dyDescent="0.15">
      <c r="A39" s="2" t="s">
        <v>158</v>
      </c>
      <c r="B39" s="2">
        <v>109</v>
      </c>
      <c r="C39" s="4" t="s">
        <v>77</v>
      </c>
    </row>
    <row r="40" spans="1:3" x14ac:dyDescent="0.15">
      <c r="A40" s="2" t="s">
        <v>159</v>
      </c>
      <c r="B40" s="2">
        <v>146</v>
      </c>
      <c r="C40" s="4" t="s">
        <v>77</v>
      </c>
    </row>
    <row r="41" spans="1:3" x14ac:dyDescent="0.15">
      <c r="A41" s="2" t="s">
        <v>160</v>
      </c>
      <c r="B41" s="2">
        <v>67</v>
      </c>
      <c r="C41" s="3" t="s">
        <v>79</v>
      </c>
    </row>
    <row r="42" spans="1:3" x14ac:dyDescent="0.15">
      <c r="A42" s="2" t="s">
        <v>161</v>
      </c>
      <c r="B42" s="2">
        <v>296</v>
      </c>
      <c r="C42" s="7" t="s">
        <v>74</v>
      </c>
    </row>
    <row r="43" spans="1:3" x14ac:dyDescent="0.15">
      <c r="A43" s="2" t="s">
        <v>162</v>
      </c>
      <c r="B43" s="2">
        <v>106</v>
      </c>
      <c r="C43" s="4" t="s">
        <v>77</v>
      </c>
    </row>
    <row r="44" spans="1:3" x14ac:dyDescent="0.15">
      <c r="A44" s="2" t="s">
        <v>163</v>
      </c>
      <c r="B44" s="2">
        <v>128</v>
      </c>
      <c r="C44" s="4" t="s">
        <v>77</v>
      </c>
    </row>
    <row r="45" spans="1:3" x14ac:dyDescent="0.15">
      <c r="A45" s="2" t="s">
        <v>164</v>
      </c>
      <c r="B45" s="2">
        <v>179</v>
      </c>
      <c r="C45" s="5" t="s">
        <v>75</v>
      </c>
    </row>
    <row r="46" spans="1:3" x14ac:dyDescent="0.15">
      <c r="A46" s="2" t="s">
        <v>165</v>
      </c>
      <c r="B46" s="2">
        <v>354</v>
      </c>
      <c r="C46" s="6" t="s">
        <v>71</v>
      </c>
    </row>
    <row r="47" spans="1:3" x14ac:dyDescent="0.15">
      <c r="A47" s="2" t="s">
        <v>166</v>
      </c>
      <c r="B47" s="2">
        <v>302</v>
      </c>
      <c r="C47" s="7" t="s">
        <v>74</v>
      </c>
    </row>
    <row r="48" spans="1:3" x14ac:dyDescent="0.15">
      <c r="A48" s="2" t="s">
        <v>167</v>
      </c>
      <c r="B48" s="2">
        <v>152</v>
      </c>
      <c r="C48" s="4" t="s">
        <v>77</v>
      </c>
    </row>
    <row r="49" spans="1:3" x14ac:dyDescent="0.15">
      <c r="A49" s="2" t="s">
        <v>168</v>
      </c>
      <c r="B49" s="2">
        <v>208</v>
      </c>
      <c r="C49" s="5" t="s">
        <v>75</v>
      </c>
    </row>
    <row r="50" spans="1:3" x14ac:dyDescent="0.15">
      <c r="A50" s="2" t="s">
        <v>169</v>
      </c>
      <c r="B50" s="2">
        <v>336</v>
      </c>
      <c r="C50" s="6" t="s">
        <v>71</v>
      </c>
    </row>
    <row r="51" spans="1:3" x14ac:dyDescent="0.15">
      <c r="A51" s="2" t="s">
        <v>170</v>
      </c>
      <c r="B51" s="2">
        <v>194</v>
      </c>
      <c r="C51" s="5" t="s">
        <v>75</v>
      </c>
    </row>
    <row r="52" spans="1:3" x14ac:dyDescent="0.15">
      <c r="A52" s="2" t="s">
        <v>171</v>
      </c>
      <c r="B52" s="2">
        <v>214</v>
      </c>
      <c r="C52" s="5" t="s">
        <v>75</v>
      </c>
    </row>
    <row r="53" spans="1:3" x14ac:dyDescent="0.15">
      <c r="A53" s="2" t="s">
        <v>172</v>
      </c>
      <c r="B53" s="2">
        <v>94</v>
      </c>
      <c r="C53" s="4" t="s">
        <v>77</v>
      </c>
    </row>
    <row r="54" spans="1:3" x14ac:dyDescent="0.15">
      <c r="A54" s="2" t="s">
        <v>173</v>
      </c>
      <c r="B54" s="2">
        <v>119</v>
      </c>
      <c r="C54" s="4" t="s">
        <v>77</v>
      </c>
    </row>
    <row r="55" spans="1:3" x14ac:dyDescent="0.15">
      <c r="A55" s="2" t="s">
        <v>174</v>
      </c>
      <c r="B55" s="2">
        <v>69</v>
      </c>
      <c r="C55" s="3" t="s">
        <v>79</v>
      </c>
    </row>
    <row r="56" spans="1:3" x14ac:dyDescent="0.15">
      <c r="A56" s="2" t="s">
        <v>175</v>
      </c>
      <c r="B56" s="2">
        <v>98</v>
      </c>
      <c r="C56" s="4" t="s">
        <v>77</v>
      </c>
    </row>
    <row r="57" spans="1:3" x14ac:dyDescent="0.15">
      <c r="A57" s="2" t="s">
        <v>176</v>
      </c>
      <c r="B57" s="2">
        <v>204</v>
      </c>
      <c r="C57" s="5" t="s">
        <v>75</v>
      </c>
    </row>
    <row r="58" spans="1:3" x14ac:dyDescent="0.15">
      <c r="A58" s="2" t="s">
        <v>177</v>
      </c>
      <c r="B58" s="2">
        <v>330</v>
      </c>
      <c r="C58" s="6" t="s">
        <v>71</v>
      </c>
    </row>
    <row r="59" spans="1:3" x14ac:dyDescent="0.15">
      <c r="A59" s="2" t="s">
        <v>178</v>
      </c>
      <c r="B59" s="2">
        <v>125</v>
      </c>
      <c r="C59" s="4" t="s">
        <v>77</v>
      </c>
    </row>
    <row r="60" spans="1:3" x14ac:dyDescent="0.15">
      <c r="A60" s="2" t="s">
        <v>179</v>
      </c>
      <c r="B60" s="2">
        <v>133</v>
      </c>
      <c r="C60" s="4" t="s">
        <v>77</v>
      </c>
    </row>
    <row r="61" spans="1:3" x14ac:dyDescent="0.15">
      <c r="A61" s="2" t="s">
        <v>180</v>
      </c>
      <c r="B61" s="2">
        <v>95</v>
      </c>
      <c r="C61" s="4" t="s">
        <v>77</v>
      </c>
    </row>
    <row r="62" spans="1:3" x14ac:dyDescent="0.15">
      <c r="A62" s="2" t="s">
        <v>181</v>
      </c>
      <c r="B62" s="2">
        <v>82</v>
      </c>
      <c r="C62" s="4" t="s">
        <v>77</v>
      </c>
    </row>
    <row r="63" spans="1:3" x14ac:dyDescent="0.15">
      <c r="A63" s="2" t="s">
        <v>182</v>
      </c>
      <c r="B63" s="2">
        <v>327</v>
      </c>
      <c r="C63" s="6" t="s">
        <v>71</v>
      </c>
    </row>
    <row r="64" spans="1:3" x14ac:dyDescent="0.15">
      <c r="A64" s="2" t="s">
        <v>183</v>
      </c>
      <c r="B64" s="2">
        <v>263</v>
      </c>
      <c r="C64" s="7" t="s">
        <v>74</v>
      </c>
    </row>
    <row r="65" spans="1:3" x14ac:dyDescent="0.15">
      <c r="A65" s="2" t="s">
        <v>184</v>
      </c>
      <c r="B65" s="2">
        <v>285</v>
      </c>
      <c r="C65" s="7" t="s">
        <v>74</v>
      </c>
    </row>
    <row r="66" spans="1:3" x14ac:dyDescent="0.15">
      <c r="A66" s="2" t="s">
        <v>185</v>
      </c>
      <c r="B66" s="2">
        <v>123</v>
      </c>
      <c r="C66" s="4" t="s">
        <v>77</v>
      </c>
    </row>
    <row r="67" spans="1:3" x14ac:dyDescent="0.15">
      <c r="A67" s="2" t="s">
        <v>186</v>
      </c>
      <c r="B67" s="2">
        <v>220</v>
      </c>
      <c r="C67" s="5" t="s">
        <v>75</v>
      </c>
    </row>
    <row r="68" spans="1:3" x14ac:dyDescent="0.15">
      <c r="A68" s="2" t="s">
        <v>187</v>
      </c>
      <c r="B68" s="2">
        <v>306</v>
      </c>
      <c r="C68" s="7" t="s">
        <v>74</v>
      </c>
    </row>
    <row r="69" spans="1:3" x14ac:dyDescent="0.15">
      <c r="A69" s="2" t="s">
        <v>188</v>
      </c>
      <c r="B69" s="2">
        <v>162</v>
      </c>
      <c r="C69" s="5" t="s">
        <v>75</v>
      </c>
    </row>
    <row r="70" spans="1:3" x14ac:dyDescent="0.15">
      <c r="A70" s="2" t="s">
        <v>189</v>
      </c>
      <c r="B70" s="2">
        <v>134</v>
      </c>
      <c r="C70" s="4" t="s">
        <v>77</v>
      </c>
    </row>
    <row r="71" spans="1:3" x14ac:dyDescent="0.15">
      <c r="A71" s="2" t="s">
        <v>190</v>
      </c>
      <c r="B71" s="2">
        <v>125</v>
      </c>
      <c r="C71" s="4" t="s">
        <v>77</v>
      </c>
    </row>
    <row r="72" spans="1:3" x14ac:dyDescent="0.15">
      <c r="A72" s="2" t="s">
        <v>191</v>
      </c>
      <c r="B72" s="2">
        <v>159</v>
      </c>
      <c r="C72" s="4" t="s">
        <v>77</v>
      </c>
    </row>
    <row r="73" spans="1:3" x14ac:dyDescent="0.15">
      <c r="A73" s="2" t="s">
        <v>192</v>
      </c>
      <c r="B73" s="2">
        <v>125</v>
      </c>
      <c r="C73" s="4" t="s">
        <v>77</v>
      </c>
    </row>
    <row r="74" spans="1:3" x14ac:dyDescent="0.15">
      <c r="A74" s="2" t="s">
        <v>193</v>
      </c>
      <c r="B74" s="2">
        <v>100</v>
      </c>
      <c r="C74" s="4" t="s">
        <v>77</v>
      </c>
    </row>
    <row r="75" spans="1:3" x14ac:dyDescent="0.15">
      <c r="A75" s="2" t="s">
        <v>194</v>
      </c>
      <c r="B75" s="2">
        <v>266</v>
      </c>
      <c r="C75" s="7" t="s">
        <v>74</v>
      </c>
    </row>
    <row r="76" spans="1:3" x14ac:dyDescent="0.15">
      <c r="A76" s="2" t="s">
        <v>195</v>
      </c>
      <c r="B76" s="2">
        <v>118</v>
      </c>
      <c r="C76" s="4" t="s">
        <v>77</v>
      </c>
    </row>
    <row r="77" spans="1:3" x14ac:dyDescent="0.15">
      <c r="A77" s="2" t="s">
        <v>196</v>
      </c>
      <c r="B77" s="2">
        <v>152</v>
      </c>
      <c r="C77" s="4" t="s">
        <v>77</v>
      </c>
    </row>
    <row r="78" spans="1:3" x14ac:dyDescent="0.15">
      <c r="A78" s="2" t="s">
        <v>197</v>
      </c>
      <c r="B78" s="2">
        <v>124</v>
      </c>
      <c r="C78" s="4" t="s">
        <v>77</v>
      </c>
    </row>
    <row r="79" spans="1:3" x14ac:dyDescent="0.15">
      <c r="A79" s="2" t="s">
        <v>198</v>
      </c>
      <c r="B79" s="2">
        <v>275</v>
      </c>
      <c r="C79" s="7" t="s">
        <v>74</v>
      </c>
    </row>
    <row r="80" spans="1:3" x14ac:dyDescent="0.15">
      <c r="A80" s="2" t="s">
        <v>199</v>
      </c>
      <c r="B80" s="2">
        <v>126</v>
      </c>
      <c r="C80" s="4" t="s">
        <v>77</v>
      </c>
    </row>
    <row r="81" spans="1:3" x14ac:dyDescent="0.15">
      <c r="A81" s="2" t="s">
        <v>200</v>
      </c>
      <c r="B81" s="2">
        <v>178</v>
      </c>
      <c r="C81" s="5" t="s">
        <v>75</v>
      </c>
    </row>
    <row r="82" spans="1:3" x14ac:dyDescent="0.15">
      <c r="A82" s="2" t="s">
        <v>201</v>
      </c>
      <c r="B82" s="2">
        <v>170</v>
      </c>
      <c r="C82" s="5" t="s">
        <v>75</v>
      </c>
    </row>
    <row r="83" spans="1:3" x14ac:dyDescent="0.15">
      <c r="A83" s="2" t="s">
        <v>202</v>
      </c>
      <c r="B83" s="2">
        <v>108</v>
      </c>
      <c r="C83" s="4" t="s">
        <v>77</v>
      </c>
    </row>
    <row r="84" spans="1:3" x14ac:dyDescent="0.15">
      <c r="A84" s="2" t="s">
        <v>203</v>
      </c>
      <c r="B84" s="2">
        <v>109</v>
      </c>
      <c r="C84" s="4" t="s">
        <v>77</v>
      </c>
    </row>
    <row r="85" spans="1:3" x14ac:dyDescent="0.15">
      <c r="A85" s="2" t="s">
        <v>204</v>
      </c>
      <c r="B85" s="2">
        <v>225</v>
      </c>
      <c r="C85" s="5" t="s">
        <v>75</v>
      </c>
    </row>
    <row r="86" spans="1:3" x14ac:dyDescent="0.15">
      <c r="A86" s="2" t="s">
        <v>205</v>
      </c>
      <c r="B86" s="2">
        <v>169</v>
      </c>
      <c r="C86" s="5" t="s">
        <v>75</v>
      </c>
    </row>
    <row r="87" spans="1:3" x14ac:dyDescent="0.15">
      <c r="A87" s="2" t="s">
        <v>206</v>
      </c>
      <c r="B87" s="2">
        <v>189</v>
      </c>
      <c r="C87" s="5" t="s">
        <v>75</v>
      </c>
    </row>
    <row r="88" spans="1:3" x14ac:dyDescent="0.15">
      <c r="A88" s="2" t="s">
        <v>207</v>
      </c>
      <c r="B88" s="2">
        <v>216</v>
      </c>
      <c r="C88" s="5" t="s">
        <v>75</v>
      </c>
    </row>
    <row r="89" spans="1:3" x14ac:dyDescent="0.15">
      <c r="A89" s="2" t="s">
        <v>208</v>
      </c>
      <c r="B89" s="2">
        <v>175</v>
      </c>
      <c r="C89" s="5" t="s">
        <v>75</v>
      </c>
    </row>
    <row r="90" spans="1:3" x14ac:dyDescent="0.15">
      <c r="A90" s="2" t="s">
        <v>209</v>
      </c>
      <c r="B90" s="2">
        <v>132</v>
      </c>
      <c r="C90" s="4" t="s">
        <v>77</v>
      </c>
    </row>
    <row r="91" spans="1:3" x14ac:dyDescent="0.15">
      <c r="A91" s="2" t="s">
        <v>210</v>
      </c>
      <c r="B91" s="2">
        <v>77</v>
      </c>
      <c r="C91" s="3" t="s">
        <v>79</v>
      </c>
    </row>
    <row r="92" spans="1:3" x14ac:dyDescent="0.15">
      <c r="A92" s="2" t="s">
        <v>211</v>
      </c>
      <c r="B92" s="2">
        <v>219</v>
      </c>
      <c r="C92" s="5" t="s">
        <v>75</v>
      </c>
    </row>
    <row r="93" spans="1:3" x14ac:dyDescent="0.15">
      <c r="A93" s="2" t="s">
        <v>212</v>
      </c>
      <c r="B93" s="2">
        <v>147</v>
      </c>
      <c r="C93" s="4" t="s">
        <v>77</v>
      </c>
    </row>
    <row r="94" spans="1:3" x14ac:dyDescent="0.15">
      <c r="A94" s="2" t="s">
        <v>213</v>
      </c>
      <c r="B94" s="2">
        <v>340</v>
      </c>
      <c r="C94" s="6" t="s">
        <v>71</v>
      </c>
    </row>
    <row r="95" spans="1:3" x14ac:dyDescent="0.15">
      <c r="A95" s="2" t="s">
        <v>214</v>
      </c>
      <c r="B95" s="2">
        <v>327</v>
      </c>
      <c r="C95" s="6" t="s">
        <v>71</v>
      </c>
    </row>
    <row r="96" spans="1:3" x14ac:dyDescent="0.15">
      <c r="A96" s="2" t="s">
        <v>215</v>
      </c>
      <c r="B96" s="2">
        <v>117</v>
      </c>
      <c r="C96" s="4" t="s">
        <v>77</v>
      </c>
    </row>
    <row r="97" spans="1:3" x14ac:dyDescent="0.15">
      <c r="A97" s="2" t="s">
        <v>216</v>
      </c>
      <c r="B97" s="2">
        <v>101</v>
      </c>
      <c r="C97" s="4" t="s">
        <v>77</v>
      </c>
    </row>
    <row r="98" spans="1:3" x14ac:dyDescent="0.15">
      <c r="A98" s="2" t="s">
        <v>217</v>
      </c>
      <c r="B98" s="2">
        <v>197</v>
      </c>
      <c r="C98" s="5" t="s">
        <v>75</v>
      </c>
    </row>
    <row r="99" spans="1:3" x14ac:dyDescent="0.15">
      <c r="A99" s="2" t="s">
        <v>218</v>
      </c>
      <c r="B99" s="2">
        <v>351</v>
      </c>
      <c r="C99" s="6" t="s">
        <v>71</v>
      </c>
    </row>
    <row r="100" spans="1:3" x14ac:dyDescent="0.15">
      <c r="A100" s="2" t="s">
        <v>219</v>
      </c>
      <c r="B100" s="2">
        <v>177</v>
      </c>
      <c r="C100" s="5" t="s">
        <v>75</v>
      </c>
    </row>
    <row r="101" spans="1:3" x14ac:dyDescent="0.15">
      <c r="A101" s="2" t="s">
        <v>220</v>
      </c>
      <c r="B101" s="2">
        <v>93</v>
      </c>
      <c r="C101" s="4" t="s">
        <v>77</v>
      </c>
    </row>
    <row r="102" spans="1:3" x14ac:dyDescent="0.15">
      <c r="A102" s="2" t="s">
        <v>221</v>
      </c>
      <c r="B102" s="2">
        <v>186</v>
      </c>
      <c r="C102" s="5" t="s">
        <v>75</v>
      </c>
    </row>
    <row r="103" spans="1:3" x14ac:dyDescent="0.15">
      <c r="A103" s="2" t="s">
        <v>222</v>
      </c>
      <c r="B103" s="2">
        <v>165</v>
      </c>
      <c r="C103" s="5" t="s">
        <v>75</v>
      </c>
    </row>
    <row r="104" spans="1:3" x14ac:dyDescent="0.15">
      <c r="A104" s="2" t="s">
        <v>223</v>
      </c>
      <c r="B104" s="2">
        <v>157</v>
      </c>
      <c r="C104" s="4" t="s">
        <v>77</v>
      </c>
    </row>
    <row r="105" spans="1:3" x14ac:dyDescent="0.15">
      <c r="A105" s="2" t="s">
        <v>224</v>
      </c>
      <c r="B105" s="2">
        <v>120</v>
      </c>
      <c r="C105" s="4" t="s">
        <v>77</v>
      </c>
    </row>
    <row r="106" spans="1:3" x14ac:dyDescent="0.15">
      <c r="A106" s="2" t="s">
        <v>225</v>
      </c>
      <c r="B106" s="2">
        <v>236</v>
      </c>
      <c r="C106" s="5" t="s">
        <v>75</v>
      </c>
    </row>
    <row r="107" spans="1:3" x14ac:dyDescent="0.15">
      <c r="A107" s="2" t="s">
        <v>226</v>
      </c>
      <c r="B107" s="2">
        <v>281</v>
      </c>
      <c r="C107" s="7" t="s">
        <v>74</v>
      </c>
    </row>
    <row r="108" spans="1:3" x14ac:dyDescent="0.15">
      <c r="A108" s="2" t="s">
        <v>227</v>
      </c>
      <c r="B108" s="2">
        <v>196</v>
      </c>
      <c r="C108" s="5" t="s">
        <v>75</v>
      </c>
    </row>
    <row r="109" spans="1:3" x14ac:dyDescent="0.15">
      <c r="A109" s="2" t="s">
        <v>228</v>
      </c>
      <c r="B109" s="2">
        <v>132</v>
      </c>
      <c r="C109" s="4" t="s">
        <v>77</v>
      </c>
    </row>
    <row r="110" spans="1:3" x14ac:dyDescent="0.15">
      <c r="A110" s="2" t="s">
        <v>229</v>
      </c>
      <c r="B110" s="2">
        <v>199</v>
      </c>
      <c r="C110" s="5" t="s">
        <v>75</v>
      </c>
    </row>
    <row r="111" spans="1:3" x14ac:dyDescent="0.15">
      <c r="A111" s="2" t="s">
        <v>230</v>
      </c>
      <c r="B111" s="2">
        <v>159</v>
      </c>
      <c r="C111" s="4" t="s">
        <v>77</v>
      </c>
    </row>
    <row r="112" spans="1:3" x14ac:dyDescent="0.15">
      <c r="A112" s="2" t="s">
        <v>231</v>
      </c>
      <c r="B112" s="2">
        <v>190</v>
      </c>
      <c r="C112" s="5" t="s">
        <v>75</v>
      </c>
    </row>
    <row r="113" spans="1:3" x14ac:dyDescent="0.15">
      <c r="A113" s="2" t="s">
        <v>232</v>
      </c>
      <c r="B113" s="2">
        <v>154</v>
      </c>
      <c r="C113" s="4" t="s">
        <v>77</v>
      </c>
    </row>
    <row r="114" spans="1:3" x14ac:dyDescent="0.15">
      <c r="A114" s="2" t="s">
        <v>233</v>
      </c>
      <c r="B114" s="2">
        <v>170</v>
      </c>
      <c r="C114" s="5" t="s">
        <v>75</v>
      </c>
    </row>
    <row r="115" spans="1:3" x14ac:dyDescent="0.15">
      <c r="A115" s="2" t="s">
        <v>234</v>
      </c>
      <c r="B115" s="2">
        <v>120</v>
      </c>
      <c r="C115" s="4" t="s">
        <v>77</v>
      </c>
    </row>
    <row r="116" spans="1:3" x14ac:dyDescent="0.15">
      <c r="A116" s="2" t="s">
        <v>235</v>
      </c>
      <c r="B116" s="2">
        <v>302</v>
      </c>
      <c r="C116" s="7" t="s">
        <v>74</v>
      </c>
    </row>
    <row r="117" spans="1:3" x14ac:dyDescent="0.15">
      <c r="A117" s="2" t="s">
        <v>236</v>
      </c>
      <c r="B117" s="2">
        <v>261</v>
      </c>
      <c r="C117" s="7" t="s">
        <v>74</v>
      </c>
    </row>
    <row r="118" spans="1:3" x14ac:dyDescent="0.15">
      <c r="A118" s="2" t="s">
        <v>237</v>
      </c>
      <c r="B118" s="2">
        <v>194</v>
      </c>
      <c r="C118" s="5" t="s">
        <v>75</v>
      </c>
    </row>
    <row r="119" spans="1:3" x14ac:dyDescent="0.15">
      <c r="A119" s="2" t="s">
        <v>238</v>
      </c>
      <c r="B119" s="2">
        <v>217</v>
      </c>
      <c r="C119" s="5" t="s">
        <v>75</v>
      </c>
    </row>
    <row r="120" spans="1:3" x14ac:dyDescent="0.15">
      <c r="A120" s="2" t="s">
        <v>239</v>
      </c>
      <c r="B120" s="2">
        <v>279</v>
      </c>
      <c r="C120" s="7" t="s">
        <v>74</v>
      </c>
    </row>
    <row r="121" spans="1:3" x14ac:dyDescent="0.15">
      <c r="A121" s="2" t="s">
        <v>240</v>
      </c>
      <c r="B121" s="2">
        <v>153</v>
      </c>
      <c r="C121" s="4" t="s">
        <v>77</v>
      </c>
    </row>
    <row r="122" spans="1:3" x14ac:dyDescent="0.15">
      <c r="A122" s="2" t="s">
        <v>241</v>
      </c>
      <c r="B122" s="2">
        <v>73</v>
      </c>
      <c r="C122" s="3" t="s">
        <v>79</v>
      </c>
    </row>
    <row r="123" spans="1:3" x14ac:dyDescent="0.15">
      <c r="A123" s="2" t="s">
        <v>242</v>
      </c>
      <c r="B123" s="2">
        <v>349</v>
      </c>
      <c r="C123" s="6" t="s">
        <v>71</v>
      </c>
    </row>
    <row r="124" spans="1:3" x14ac:dyDescent="0.15">
      <c r="A124" s="2" t="s">
        <v>243</v>
      </c>
      <c r="B124" s="2">
        <v>332</v>
      </c>
      <c r="C124" s="6" t="s">
        <v>71</v>
      </c>
    </row>
    <row r="125" spans="1:3" x14ac:dyDescent="0.15">
      <c r="A125" s="2" t="s">
        <v>244</v>
      </c>
      <c r="B125" s="2">
        <v>280</v>
      </c>
      <c r="C125" s="7" t="s">
        <v>74</v>
      </c>
    </row>
    <row r="126" spans="1:3" x14ac:dyDescent="0.15">
      <c r="A126" s="2" t="s">
        <v>245</v>
      </c>
      <c r="B126" s="2">
        <v>130</v>
      </c>
      <c r="C126" s="4" t="s">
        <v>77</v>
      </c>
    </row>
    <row r="127" spans="1:3" x14ac:dyDescent="0.15">
      <c r="A127" s="2" t="s">
        <v>246</v>
      </c>
      <c r="B127" s="2">
        <v>135</v>
      </c>
      <c r="C127" s="4" t="s">
        <v>77</v>
      </c>
    </row>
    <row r="128" spans="1:3" x14ac:dyDescent="0.15">
      <c r="A128" s="2" t="s">
        <v>247</v>
      </c>
      <c r="B128" s="2">
        <v>156</v>
      </c>
      <c r="C128" s="4" t="s">
        <v>77</v>
      </c>
    </row>
    <row r="129" spans="1:3" x14ac:dyDescent="0.15">
      <c r="A129" s="2" t="s">
        <v>248</v>
      </c>
      <c r="B129" s="2">
        <v>174</v>
      </c>
      <c r="C129" s="5" t="s">
        <v>75</v>
      </c>
    </row>
    <row r="130" spans="1:3" x14ac:dyDescent="0.15">
      <c r="A130" s="2" t="s">
        <v>249</v>
      </c>
      <c r="B130" s="2">
        <v>167</v>
      </c>
      <c r="C130" s="5" t="s">
        <v>75</v>
      </c>
    </row>
    <row r="131" spans="1:3" x14ac:dyDescent="0.15">
      <c r="A131" s="2" t="s">
        <v>250</v>
      </c>
      <c r="B131" s="2">
        <v>128</v>
      </c>
      <c r="C131" s="4" t="s">
        <v>77</v>
      </c>
    </row>
    <row r="132" spans="1:3" x14ac:dyDescent="0.15">
      <c r="A132" s="2" t="s">
        <v>251</v>
      </c>
      <c r="B132" s="2">
        <v>122</v>
      </c>
      <c r="C132" s="4" t="s">
        <v>77</v>
      </c>
    </row>
    <row r="133" spans="1:3" x14ac:dyDescent="0.15">
      <c r="A133" s="2" t="s">
        <v>252</v>
      </c>
      <c r="B133" s="2">
        <v>124</v>
      </c>
      <c r="C133" s="4" t="s">
        <v>77</v>
      </c>
    </row>
    <row r="134" spans="1:3" x14ac:dyDescent="0.15">
      <c r="A134" s="2" t="s">
        <v>253</v>
      </c>
      <c r="B134" s="2">
        <v>204</v>
      </c>
      <c r="C134" s="5" t="s">
        <v>75</v>
      </c>
    </row>
    <row r="135" spans="1:3" x14ac:dyDescent="0.15">
      <c r="A135" s="2" t="s">
        <v>254</v>
      </c>
      <c r="B135" s="2">
        <v>295</v>
      </c>
      <c r="C135" s="7" t="s">
        <v>74</v>
      </c>
    </row>
    <row r="136" spans="1:3" x14ac:dyDescent="0.15">
      <c r="A136" s="2" t="s">
        <v>255</v>
      </c>
      <c r="B136" s="2">
        <v>243</v>
      </c>
      <c r="C136" s="7" t="s">
        <v>74</v>
      </c>
    </row>
    <row r="137" spans="1:3" x14ac:dyDescent="0.15">
      <c r="A137" s="2" t="s">
        <v>256</v>
      </c>
      <c r="B137" s="2">
        <v>294</v>
      </c>
      <c r="C137" s="7" t="s">
        <v>74</v>
      </c>
    </row>
    <row r="138" spans="1:3" x14ac:dyDescent="0.15">
      <c r="A138" s="2" t="s">
        <v>257</v>
      </c>
      <c r="B138" s="2">
        <v>98</v>
      </c>
      <c r="C138" s="4" t="s">
        <v>77</v>
      </c>
    </row>
    <row r="139" spans="1:3" x14ac:dyDescent="0.15">
      <c r="A139" s="2" t="s">
        <v>258</v>
      </c>
      <c r="B139" s="2">
        <v>145</v>
      </c>
      <c r="C139" s="4" t="s">
        <v>77</v>
      </c>
    </row>
    <row r="140" spans="1:3" x14ac:dyDescent="0.15">
      <c r="A140" s="2" t="s">
        <v>259</v>
      </c>
      <c r="B140" s="2">
        <v>129</v>
      </c>
      <c r="C140" s="4" t="s">
        <v>77</v>
      </c>
    </row>
    <row r="141" spans="1:3" x14ac:dyDescent="0.15">
      <c r="A141" s="2" t="s">
        <v>260</v>
      </c>
      <c r="B141" s="2">
        <v>81</v>
      </c>
      <c r="C141" s="4" t="s">
        <v>77</v>
      </c>
    </row>
  </sheetData>
  <sortState xmlns:xlrd2="http://schemas.microsoft.com/office/spreadsheetml/2017/richdata2" ref="A1:C280">
    <sortCondition ref="A1:A280"/>
  </sortState>
  <conditionalFormatting sqref="A1:B141">
    <cfRule type="cellIs" dxfId="6" priority="1" operator="between">
      <formula>0</formula>
      <formula>80</formula>
    </cfRule>
    <cfRule type="cellIs" dxfId="5" priority="2" operator="between">
      <formula>81</formula>
      <formula>160</formula>
    </cfRule>
    <cfRule type="cellIs" dxfId="4" priority="3" operator="between">
      <formula>161</formula>
      <formula>240</formula>
    </cfRule>
    <cfRule type="cellIs" dxfId="3" priority="4" operator="between">
      <formula>241</formula>
      <formula>320</formula>
    </cfRule>
    <cfRule type="cellIs" dxfId="2" priority="5" operator="between">
      <formula>320</formula>
      <formula>326</formula>
    </cfRule>
    <cfRule type="cellIs" dxfId="1" priority="6" operator="between">
      <formula>241</formula>
      <formula>320</formula>
    </cfRule>
    <cfRule type="cellIs" dxfId="0" priority="7" operator="between">
      <formula>321</formula>
      <formula>400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E09A-10C8-4D0E-9E8D-4F24702AFA03}">
  <sheetPr>
    <pageSetUpPr fitToPage="1"/>
  </sheetPr>
  <dimension ref="A1:R21"/>
  <sheetViews>
    <sheetView zoomScale="130" zoomScaleNormal="130" workbookViewId="0">
      <selection activeCell="I3" sqref="I3:K3"/>
    </sheetView>
  </sheetViews>
  <sheetFormatPr baseColWidth="10" defaultColWidth="8.83203125" defaultRowHeight="13" x14ac:dyDescent="0.15"/>
  <cols>
    <col min="1" max="1" width="33.33203125" customWidth="1"/>
    <col min="2" max="7" width="6.5" style="33" customWidth="1"/>
    <col min="8" max="8" width="38.5" style="33" customWidth="1"/>
    <col min="9" max="12" width="10" style="33" customWidth="1"/>
    <col min="13" max="17" width="10" customWidth="1"/>
    <col min="18" max="18" width="9.33203125" customWidth="1"/>
  </cols>
  <sheetData>
    <row r="1" spans="1:18" ht="16" x14ac:dyDescent="0.2">
      <c r="B1" s="85" t="s">
        <v>1</v>
      </c>
      <c r="C1" s="85"/>
      <c r="D1" s="85"/>
      <c r="E1" s="85"/>
      <c r="F1" s="85"/>
      <c r="G1" s="85"/>
      <c r="H1" s="63"/>
      <c r="I1" s="86" t="s">
        <v>266</v>
      </c>
      <c r="J1" s="86"/>
      <c r="K1" s="86"/>
      <c r="L1" s="86"/>
      <c r="M1" s="86"/>
      <c r="N1" s="86"/>
      <c r="O1" s="87" t="s">
        <v>54</v>
      </c>
      <c r="P1" s="87"/>
      <c r="Q1" s="87"/>
      <c r="R1" s="87"/>
    </row>
    <row r="2" spans="1:18" ht="28" customHeight="1" x14ac:dyDescent="0.15">
      <c r="A2" s="39" t="s">
        <v>2</v>
      </c>
      <c r="B2" s="56" t="s">
        <v>3</v>
      </c>
      <c r="C2" s="56" t="s">
        <v>4</v>
      </c>
      <c r="D2" s="56" t="s">
        <v>5</v>
      </c>
      <c r="E2" s="56" t="s">
        <v>6</v>
      </c>
      <c r="F2" s="56" t="s">
        <v>7</v>
      </c>
      <c r="G2" s="56" t="s">
        <v>8</v>
      </c>
      <c r="H2" s="64" t="s">
        <v>9</v>
      </c>
      <c r="I2" s="82" t="s">
        <v>10</v>
      </c>
      <c r="J2" s="82" t="s">
        <v>11</v>
      </c>
      <c r="K2" s="82" t="s">
        <v>12</v>
      </c>
      <c r="L2" s="82" t="s">
        <v>262</v>
      </c>
      <c r="M2" s="82" t="s">
        <v>263</v>
      </c>
      <c r="N2" s="83" t="s">
        <v>15</v>
      </c>
      <c r="O2" s="84" t="s">
        <v>261</v>
      </c>
      <c r="P2" s="84" t="s">
        <v>264</v>
      </c>
      <c r="Q2" s="84" t="s">
        <v>14</v>
      </c>
      <c r="R2" s="84" t="s">
        <v>265</v>
      </c>
    </row>
    <row r="3" spans="1:18" ht="28" customHeight="1" x14ac:dyDescent="0.15">
      <c r="A3" s="35" t="s">
        <v>16</v>
      </c>
      <c r="B3" s="36"/>
      <c r="C3" s="36"/>
      <c r="D3" s="36"/>
      <c r="E3" s="36"/>
      <c r="F3" s="36"/>
      <c r="G3" s="36"/>
      <c r="H3" s="36"/>
      <c r="I3" s="36"/>
      <c r="J3" s="36"/>
      <c r="K3" s="36"/>
      <c r="L3" s="40">
        <f t="shared" ref="L3:L16" si="0">B3*J3*K3</f>
        <v>0</v>
      </c>
      <c r="M3" s="40" t="str">
        <f>IF(L3&gt;=48,"Catastrophique",IF(L3&gt;=27,"Elevé",IF(L3&gt;=3,"Modéré","Faible")))</f>
        <v>Faible</v>
      </c>
      <c r="N3" s="74" t="str">
        <f>IF(L3&gt;=27,"O","N")</f>
        <v>N</v>
      </c>
      <c r="O3" s="76"/>
      <c r="P3" s="77">
        <f>L3*O3</f>
        <v>0</v>
      </c>
      <c r="Q3" s="77" t="str">
        <f>IF(P3&gt;=144,"Catastrophique",IF(P3&gt;=81,"Elevé",IF(P3&gt;=36,"Modéré","Faible")))</f>
        <v>Faible</v>
      </c>
      <c r="R3" s="75" t="str">
        <f>IF(L3&gt;=81,"O","N")</f>
        <v>N</v>
      </c>
    </row>
    <row r="4" spans="1:18" ht="25" customHeight="1" x14ac:dyDescent="0.15">
      <c r="A4" s="35" t="s">
        <v>17</v>
      </c>
      <c r="B4" s="36"/>
      <c r="C4" s="36"/>
      <c r="D4" s="36"/>
      <c r="E4" s="36"/>
      <c r="F4" s="36"/>
      <c r="G4" s="36"/>
      <c r="H4" s="36"/>
      <c r="I4" s="36"/>
      <c r="J4" s="36"/>
      <c r="K4" s="36"/>
      <c r="L4" s="40">
        <f t="shared" si="0"/>
        <v>0</v>
      </c>
      <c r="M4" s="40" t="str">
        <f t="shared" ref="M4:M16" si="1">IF(L4&gt;=48,"Catastrophique",IF(L4&gt;=27,"Elevé",IF(L4&gt;=3,"Modéré","Faible")))</f>
        <v>Faible</v>
      </c>
      <c r="N4" s="74" t="str">
        <f t="shared" ref="N4:N16" si="2">IF(L4&gt;=27,"O","N")</f>
        <v>N</v>
      </c>
      <c r="O4" s="76"/>
      <c r="P4" s="77">
        <f t="shared" ref="P4:P16" si="3">L4*O4</f>
        <v>0</v>
      </c>
      <c r="Q4" s="77" t="str">
        <f t="shared" ref="Q4:Q16" si="4">IF(P4&gt;=144,"Catastrophique",IF(P4&gt;=81,"Elevé",IF(P4&gt;=36,"Modéré","Faible")))</f>
        <v>Faible</v>
      </c>
      <c r="R4" s="75" t="str">
        <f t="shared" ref="R4:R16" si="5">IF(L4&gt;=81,"O","N")</f>
        <v>N</v>
      </c>
    </row>
    <row r="5" spans="1:18" ht="25" customHeight="1" x14ac:dyDescent="0.15">
      <c r="A5" s="35" t="s">
        <v>18</v>
      </c>
      <c r="B5" s="36"/>
      <c r="C5" s="36"/>
      <c r="D5" s="36"/>
      <c r="E5" s="36"/>
      <c r="F5" s="36"/>
      <c r="G5" s="36"/>
      <c r="H5" s="36"/>
      <c r="I5" s="36"/>
      <c r="J5" s="36"/>
      <c r="K5" s="36"/>
      <c r="L5" s="40">
        <f t="shared" si="0"/>
        <v>0</v>
      </c>
      <c r="M5" s="40" t="str">
        <f t="shared" si="1"/>
        <v>Faible</v>
      </c>
      <c r="N5" s="74" t="str">
        <f t="shared" si="2"/>
        <v>N</v>
      </c>
      <c r="O5" s="76"/>
      <c r="P5" s="77">
        <f t="shared" si="3"/>
        <v>0</v>
      </c>
      <c r="Q5" s="77" t="str">
        <f t="shared" si="4"/>
        <v>Faible</v>
      </c>
      <c r="R5" s="75" t="str">
        <f t="shared" si="5"/>
        <v>N</v>
      </c>
    </row>
    <row r="6" spans="1:18" ht="25" customHeight="1" x14ac:dyDescent="0.15">
      <c r="A6" s="35" t="s">
        <v>19</v>
      </c>
      <c r="B6" s="36"/>
      <c r="C6" s="36"/>
      <c r="D6" s="36"/>
      <c r="E6" s="36"/>
      <c r="F6" s="36"/>
      <c r="G6" s="36"/>
      <c r="H6" s="36"/>
      <c r="I6" s="36"/>
      <c r="J6" s="36"/>
      <c r="K6" s="36"/>
      <c r="L6" s="40">
        <f t="shared" si="0"/>
        <v>0</v>
      </c>
      <c r="M6" s="40" t="str">
        <f t="shared" si="1"/>
        <v>Faible</v>
      </c>
      <c r="N6" s="74" t="str">
        <f t="shared" si="2"/>
        <v>N</v>
      </c>
      <c r="O6" s="76"/>
      <c r="P6" s="77">
        <f t="shared" si="3"/>
        <v>0</v>
      </c>
      <c r="Q6" s="77" t="str">
        <f t="shared" si="4"/>
        <v>Faible</v>
      </c>
      <c r="R6" s="75" t="str">
        <f t="shared" si="5"/>
        <v>N</v>
      </c>
    </row>
    <row r="7" spans="1:18" ht="25" customHeight="1" x14ac:dyDescent="0.15">
      <c r="A7" s="35" t="s">
        <v>20</v>
      </c>
      <c r="B7" s="36"/>
      <c r="C7" s="36"/>
      <c r="D7" s="36"/>
      <c r="E7" s="36"/>
      <c r="F7" s="36"/>
      <c r="G7" s="36"/>
      <c r="H7" s="36"/>
      <c r="I7" s="36"/>
      <c r="J7" s="36"/>
      <c r="K7" s="36"/>
      <c r="L7" s="40">
        <f t="shared" si="0"/>
        <v>0</v>
      </c>
      <c r="M7" s="40" t="str">
        <f t="shared" si="1"/>
        <v>Faible</v>
      </c>
      <c r="N7" s="74" t="str">
        <f t="shared" si="2"/>
        <v>N</v>
      </c>
      <c r="O7" s="76"/>
      <c r="P7" s="77">
        <f t="shared" si="3"/>
        <v>0</v>
      </c>
      <c r="Q7" s="77" t="str">
        <f t="shared" si="4"/>
        <v>Faible</v>
      </c>
      <c r="R7" s="75" t="str">
        <f t="shared" si="5"/>
        <v>N</v>
      </c>
    </row>
    <row r="8" spans="1:18" ht="25" customHeight="1" x14ac:dyDescent="0.15">
      <c r="A8" s="35" t="s">
        <v>21</v>
      </c>
      <c r="B8" s="36"/>
      <c r="C8" s="36"/>
      <c r="D8" s="36"/>
      <c r="E8" s="36"/>
      <c r="F8" s="36"/>
      <c r="G8" s="36"/>
      <c r="H8" s="36"/>
      <c r="I8" s="36"/>
      <c r="J8" s="36"/>
      <c r="K8" s="36"/>
      <c r="L8" s="40">
        <f t="shared" si="0"/>
        <v>0</v>
      </c>
      <c r="M8" s="40" t="str">
        <f t="shared" si="1"/>
        <v>Faible</v>
      </c>
      <c r="N8" s="74" t="str">
        <f t="shared" si="2"/>
        <v>N</v>
      </c>
      <c r="O8" s="76"/>
      <c r="P8" s="77">
        <f t="shared" si="3"/>
        <v>0</v>
      </c>
      <c r="Q8" s="77" t="str">
        <f t="shared" si="4"/>
        <v>Faible</v>
      </c>
      <c r="R8" s="75" t="str">
        <f t="shared" si="5"/>
        <v>N</v>
      </c>
    </row>
    <row r="9" spans="1:18" ht="25" customHeight="1" x14ac:dyDescent="0.15">
      <c r="A9" s="35" t="s">
        <v>22</v>
      </c>
      <c r="B9" s="36"/>
      <c r="C9" s="36"/>
      <c r="D9" s="36"/>
      <c r="E9" s="36"/>
      <c r="F9" s="36"/>
      <c r="G9" s="36"/>
      <c r="H9" s="36"/>
      <c r="I9" s="36"/>
      <c r="J9" s="36"/>
      <c r="K9" s="36"/>
      <c r="L9" s="40">
        <f t="shared" si="0"/>
        <v>0</v>
      </c>
      <c r="M9" s="40" t="str">
        <f t="shared" ref="M9" si="6">IF(L9&gt;=48,"Catastrophique",IF(L9&gt;=27,"Elevé",IF(L9&gt;=3,"Modéré","Faible")))</f>
        <v>Faible</v>
      </c>
      <c r="N9" s="74" t="str">
        <f t="shared" si="2"/>
        <v>N</v>
      </c>
      <c r="O9" s="76"/>
      <c r="P9" s="77">
        <f t="shared" si="3"/>
        <v>0</v>
      </c>
      <c r="Q9" s="77" t="str">
        <f t="shared" si="4"/>
        <v>Faible</v>
      </c>
      <c r="R9" s="75" t="str">
        <f t="shared" si="5"/>
        <v>N</v>
      </c>
    </row>
    <row r="10" spans="1:18" ht="25" customHeight="1" x14ac:dyDescent="0.15">
      <c r="A10" s="35" t="s">
        <v>23</v>
      </c>
      <c r="B10" s="36"/>
      <c r="C10" s="36"/>
      <c r="D10" s="36"/>
      <c r="E10" s="36"/>
      <c r="F10" s="36"/>
      <c r="G10" s="36"/>
      <c r="H10" s="36"/>
      <c r="I10" s="36"/>
      <c r="J10" s="36"/>
      <c r="K10" s="36"/>
      <c r="L10" s="40">
        <f t="shared" si="0"/>
        <v>0</v>
      </c>
      <c r="M10" s="40" t="str">
        <f t="shared" si="1"/>
        <v>Faible</v>
      </c>
      <c r="N10" s="74" t="str">
        <f t="shared" si="2"/>
        <v>N</v>
      </c>
      <c r="O10" s="76"/>
      <c r="P10" s="77">
        <f t="shared" si="3"/>
        <v>0</v>
      </c>
      <c r="Q10" s="77" t="str">
        <f t="shared" si="4"/>
        <v>Faible</v>
      </c>
      <c r="R10" s="75" t="str">
        <f t="shared" si="5"/>
        <v>N</v>
      </c>
    </row>
    <row r="11" spans="1:18" ht="25" customHeight="1" x14ac:dyDescent="0.15">
      <c r="A11" s="37" t="s">
        <v>24</v>
      </c>
      <c r="B11" s="36"/>
      <c r="C11" s="36"/>
      <c r="D11" s="36"/>
      <c r="E11" s="36"/>
      <c r="F11" s="36"/>
      <c r="G11" s="36"/>
      <c r="H11" s="36"/>
      <c r="I11" s="36"/>
      <c r="J11" s="36"/>
      <c r="K11" s="36"/>
      <c r="L11" s="40">
        <f t="shared" si="0"/>
        <v>0</v>
      </c>
      <c r="M11" s="40" t="str">
        <f t="shared" si="1"/>
        <v>Faible</v>
      </c>
      <c r="N11" s="74" t="str">
        <f t="shared" si="2"/>
        <v>N</v>
      </c>
      <c r="O11" s="76"/>
      <c r="P11" s="77">
        <f t="shared" si="3"/>
        <v>0</v>
      </c>
      <c r="Q11" s="77" t="str">
        <f t="shared" si="4"/>
        <v>Faible</v>
      </c>
      <c r="R11" s="75" t="str">
        <f t="shared" si="5"/>
        <v>N</v>
      </c>
    </row>
    <row r="12" spans="1:18" ht="25" customHeight="1" x14ac:dyDescent="0.15">
      <c r="A12" s="37" t="s">
        <v>25</v>
      </c>
      <c r="B12" s="36"/>
      <c r="C12" s="36"/>
      <c r="D12" s="36"/>
      <c r="E12" s="36"/>
      <c r="F12" s="36"/>
      <c r="G12" s="36"/>
      <c r="H12" s="36"/>
      <c r="I12" s="36"/>
      <c r="J12" s="36"/>
      <c r="K12" s="36"/>
      <c r="L12" s="40">
        <f t="shared" si="0"/>
        <v>0</v>
      </c>
      <c r="M12" s="40" t="str">
        <f t="shared" si="1"/>
        <v>Faible</v>
      </c>
      <c r="N12" s="74" t="str">
        <f t="shared" si="2"/>
        <v>N</v>
      </c>
      <c r="O12" s="76"/>
      <c r="P12" s="77">
        <f t="shared" si="3"/>
        <v>0</v>
      </c>
      <c r="Q12" s="77" t="str">
        <f t="shared" si="4"/>
        <v>Faible</v>
      </c>
      <c r="R12" s="75" t="str">
        <f t="shared" si="5"/>
        <v>N</v>
      </c>
    </row>
    <row r="13" spans="1:18" ht="25" customHeight="1" x14ac:dyDescent="0.15">
      <c r="A13" s="37" t="s">
        <v>26</v>
      </c>
      <c r="B13" s="36"/>
      <c r="C13" s="36"/>
      <c r="D13" s="36"/>
      <c r="E13" s="36"/>
      <c r="F13" s="36"/>
      <c r="G13" s="36"/>
      <c r="H13" s="36"/>
      <c r="I13" s="36"/>
      <c r="J13" s="36"/>
      <c r="K13" s="36"/>
      <c r="L13" s="40">
        <f t="shared" si="0"/>
        <v>0</v>
      </c>
      <c r="M13" s="40" t="str">
        <f t="shared" si="1"/>
        <v>Faible</v>
      </c>
      <c r="N13" s="74" t="str">
        <f t="shared" si="2"/>
        <v>N</v>
      </c>
      <c r="O13" s="76"/>
      <c r="P13" s="77">
        <f t="shared" si="3"/>
        <v>0</v>
      </c>
      <c r="Q13" s="77" t="str">
        <f t="shared" si="4"/>
        <v>Faible</v>
      </c>
      <c r="R13" s="75" t="str">
        <f t="shared" si="5"/>
        <v>N</v>
      </c>
    </row>
    <row r="14" spans="1:18" ht="25" customHeight="1" x14ac:dyDescent="0.15">
      <c r="A14" s="37" t="s">
        <v>27</v>
      </c>
      <c r="B14" s="36"/>
      <c r="C14" s="36"/>
      <c r="D14" s="36"/>
      <c r="E14" s="36"/>
      <c r="F14" s="36"/>
      <c r="G14" s="36"/>
      <c r="H14" s="36"/>
      <c r="I14" s="36"/>
      <c r="J14" s="36"/>
      <c r="K14" s="36"/>
      <c r="L14" s="40">
        <f t="shared" si="0"/>
        <v>0</v>
      </c>
      <c r="M14" s="40" t="str">
        <f t="shared" si="1"/>
        <v>Faible</v>
      </c>
      <c r="N14" s="74" t="str">
        <f t="shared" si="2"/>
        <v>N</v>
      </c>
      <c r="O14" s="76"/>
      <c r="P14" s="77">
        <f t="shared" si="3"/>
        <v>0</v>
      </c>
      <c r="Q14" s="77" t="str">
        <f t="shared" si="4"/>
        <v>Faible</v>
      </c>
      <c r="R14" s="75" t="str">
        <f t="shared" si="5"/>
        <v>N</v>
      </c>
    </row>
    <row r="15" spans="1:18" ht="25" customHeight="1" x14ac:dyDescent="0.15">
      <c r="A15" s="37" t="s">
        <v>28</v>
      </c>
      <c r="B15" s="36"/>
      <c r="C15" s="36"/>
      <c r="D15" s="36"/>
      <c r="E15" s="36"/>
      <c r="F15" s="36"/>
      <c r="G15" s="36"/>
      <c r="H15" s="36"/>
      <c r="I15" s="36"/>
      <c r="J15" s="36"/>
      <c r="K15" s="36"/>
      <c r="L15" s="40">
        <f t="shared" si="0"/>
        <v>0</v>
      </c>
      <c r="M15" s="40" t="str">
        <f t="shared" si="1"/>
        <v>Faible</v>
      </c>
      <c r="N15" s="74" t="str">
        <f t="shared" si="2"/>
        <v>N</v>
      </c>
      <c r="O15" s="76"/>
      <c r="P15" s="77">
        <f t="shared" si="3"/>
        <v>0</v>
      </c>
      <c r="Q15" s="77" t="str">
        <f t="shared" si="4"/>
        <v>Faible</v>
      </c>
      <c r="R15" s="75" t="str">
        <f t="shared" si="5"/>
        <v>N</v>
      </c>
    </row>
    <row r="16" spans="1:18" ht="25" customHeight="1" x14ac:dyDescent="0.15">
      <c r="A16" s="37" t="s">
        <v>29</v>
      </c>
      <c r="B16" s="36"/>
      <c r="C16" s="36"/>
      <c r="D16" s="36"/>
      <c r="E16" s="36"/>
      <c r="F16" s="36"/>
      <c r="G16" s="36"/>
      <c r="H16" s="36"/>
      <c r="I16" s="36"/>
      <c r="J16" s="36"/>
      <c r="K16" s="36"/>
      <c r="L16" s="40">
        <f t="shared" si="0"/>
        <v>0</v>
      </c>
      <c r="M16" s="40" t="str">
        <f t="shared" si="1"/>
        <v>Faible</v>
      </c>
      <c r="N16" s="74" t="str">
        <f t="shared" si="2"/>
        <v>N</v>
      </c>
      <c r="O16" s="76"/>
      <c r="P16" s="77">
        <f t="shared" si="3"/>
        <v>0</v>
      </c>
      <c r="Q16" s="77" t="str">
        <f t="shared" si="4"/>
        <v>Faible</v>
      </c>
      <c r="R16" s="75" t="str">
        <f t="shared" si="5"/>
        <v>N</v>
      </c>
    </row>
    <row r="18" spans="1:9" ht="14" x14ac:dyDescent="0.15">
      <c r="A18" s="41" t="s">
        <v>30</v>
      </c>
      <c r="B18" s="34" t="s">
        <v>31</v>
      </c>
      <c r="C18" s="34"/>
      <c r="D18" s="34"/>
      <c r="E18" s="34"/>
      <c r="F18" s="34"/>
      <c r="G18" s="34"/>
      <c r="H18" s="34"/>
      <c r="I18" s="34"/>
    </row>
    <row r="19" spans="1:9" ht="14" x14ac:dyDescent="0.15">
      <c r="A19" s="41" t="s">
        <v>32</v>
      </c>
      <c r="B19" s="34" t="s">
        <v>33</v>
      </c>
      <c r="C19" s="34"/>
      <c r="D19" s="34"/>
      <c r="E19" s="34"/>
      <c r="F19" s="34"/>
      <c r="G19" s="34"/>
      <c r="H19" s="34"/>
      <c r="I19" s="34"/>
    </row>
    <row r="20" spans="1:9" ht="14" x14ac:dyDescent="0.15">
      <c r="A20" s="41" t="s">
        <v>34</v>
      </c>
      <c r="B20" s="34" t="s">
        <v>35</v>
      </c>
      <c r="C20" s="34"/>
      <c r="D20" s="34"/>
      <c r="E20" s="34"/>
      <c r="F20" s="34"/>
      <c r="G20" s="34"/>
      <c r="H20" s="34"/>
      <c r="I20" s="34"/>
    </row>
    <row r="21" spans="1:9" ht="14" x14ac:dyDescent="0.15">
      <c r="A21" s="41" t="s">
        <v>36</v>
      </c>
      <c r="B21" s="34" t="s">
        <v>37</v>
      </c>
      <c r="C21" s="34"/>
      <c r="D21" s="34"/>
      <c r="E21" s="34"/>
      <c r="F21" s="34"/>
      <c r="G21" s="34"/>
      <c r="H21" s="34"/>
      <c r="I21" s="34"/>
    </row>
  </sheetData>
  <mergeCells count="3">
    <mergeCell ref="B1:G1"/>
    <mergeCell ref="I1:N1"/>
    <mergeCell ref="O1:R1"/>
  </mergeCells>
  <conditionalFormatting sqref="N3:N16">
    <cfRule type="containsText" dxfId="26" priority="3" operator="containsText" text="N">
      <formula>NOT(ISERROR(SEARCH("N",N3)))</formula>
    </cfRule>
    <cfRule type="containsText" dxfId="25" priority="4" operator="containsText" text="O">
      <formula>NOT(ISERROR(SEARCH("O",N3)))</formula>
    </cfRule>
  </conditionalFormatting>
  <conditionalFormatting sqref="R3:R16">
    <cfRule type="containsText" dxfId="24" priority="1" operator="containsText" text="N">
      <formula>NOT(ISERROR(SEARCH("N",R3)))</formula>
    </cfRule>
    <cfRule type="containsText" dxfId="23" priority="2" operator="containsText" text="O">
      <formula>NOT(ISERROR(SEARCH("O",R3)))</formula>
    </cfRule>
  </conditionalFormatting>
  <dataValidations count="1">
    <dataValidation type="list" allowBlank="1" showInputMessage="1" showErrorMessage="1" sqref="B3:K16 O3:O16" xr:uid="{E1880367-051D-4067-8D59-2D64CB686F2F}">
      <formula1>"1,2,3,4"</formula1>
    </dataValidation>
  </dataValidations>
  <pageMargins left="0.7" right="0.7" top="0.75" bottom="0.75" header="0.3" footer="0.3"/>
  <pageSetup paperSize="9" scale="58" orientation="landscape" copies="12"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E52A-FD42-4487-9FA0-3FA39C103CF4}">
  <dimension ref="A1:R21"/>
  <sheetViews>
    <sheetView workbookViewId="0"/>
  </sheetViews>
  <sheetFormatPr baseColWidth="10" defaultColWidth="8.83203125" defaultRowHeight="13" x14ac:dyDescent="0.15"/>
  <cols>
    <col min="1" max="1" width="33.83203125" customWidth="1"/>
    <col min="2" max="7" width="6.5" style="33" customWidth="1"/>
    <col min="8" max="11" width="15" style="33" customWidth="1"/>
    <col min="12" max="17" width="18.1640625" customWidth="1"/>
    <col min="18" max="18" width="61.33203125" customWidth="1"/>
  </cols>
  <sheetData>
    <row r="1" spans="1:18" ht="16" x14ac:dyDescent="0.2">
      <c r="B1" s="85" t="s">
        <v>1</v>
      </c>
      <c r="C1" s="85"/>
      <c r="D1" s="85"/>
      <c r="E1" s="85"/>
      <c r="F1" s="85"/>
      <c r="G1" s="85"/>
      <c r="H1" s="86" t="s">
        <v>266</v>
      </c>
      <c r="I1" s="86"/>
      <c r="J1" s="86"/>
      <c r="K1" s="86"/>
      <c r="L1" s="86"/>
      <c r="M1" s="86"/>
      <c r="N1" s="87" t="s">
        <v>54</v>
      </c>
      <c r="O1" s="87"/>
      <c r="P1" s="87"/>
      <c r="Q1" s="87"/>
    </row>
    <row r="2" spans="1:18" ht="30" x14ac:dyDescent="0.15">
      <c r="A2" s="62" t="s">
        <v>270</v>
      </c>
      <c r="B2" s="56" t="s">
        <v>3</v>
      </c>
      <c r="C2" s="56" t="s">
        <v>4</v>
      </c>
      <c r="D2" s="56" t="s">
        <v>5</v>
      </c>
      <c r="E2" s="56" t="s">
        <v>6</v>
      </c>
      <c r="F2" s="56" t="s">
        <v>7</v>
      </c>
      <c r="G2" s="56" t="s">
        <v>8</v>
      </c>
      <c r="H2" s="38" t="s">
        <v>10</v>
      </c>
      <c r="I2" s="38" t="s">
        <v>11</v>
      </c>
      <c r="J2" s="38" t="s">
        <v>12</v>
      </c>
      <c r="K2" s="38" t="s">
        <v>13</v>
      </c>
      <c r="L2" s="38" t="s">
        <v>14</v>
      </c>
      <c r="M2" s="38" t="s">
        <v>15</v>
      </c>
      <c r="N2" s="75" t="s">
        <v>261</v>
      </c>
      <c r="O2" s="75" t="s">
        <v>264</v>
      </c>
      <c r="P2" s="75" t="s">
        <v>14</v>
      </c>
      <c r="Q2" s="75" t="s">
        <v>265</v>
      </c>
      <c r="R2" s="38" t="s">
        <v>38</v>
      </c>
    </row>
    <row r="3" spans="1:18" ht="15" x14ac:dyDescent="0.15">
      <c r="A3" s="35" t="s">
        <v>16</v>
      </c>
      <c r="B3" s="57"/>
      <c r="C3" s="57"/>
      <c r="D3" s="57"/>
      <c r="E3" s="57"/>
      <c r="F3" s="57"/>
      <c r="G3" s="57"/>
      <c r="H3" s="40">
        <v>4</v>
      </c>
      <c r="I3" s="40">
        <v>3</v>
      </c>
      <c r="J3" s="40">
        <v>3</v>
      </c>
      <c r="K3" s="40">
        <f t="shared" ref="K3:K16" si="0">H3*I3*J3</f>
        <v>36</v>
      </c>
      <c r="L3" s="40" t="str">
        <f>IF(K3&gt;=48,"Catastrophique",IF(K3&gt;=27,"Elevé",IF(K3&gt;=3,"Modéré","Faible")))</f>
        <v>Elevé</v>
      </c>
      <c r="M3" s="40" t="str">
        <f>IF(K3&gt;32,"O","N")</f>
        <v>O</v>
      </c>
      <c r="N3" s="77">
        <v>3</v>
      </c>
      <c r="O3" s="77">
        <f>K3*N3</f>
        <v>108</v>
      </c>
      <c r="P3" s="77" t="str">
        <f>IF(O3&gt;=144,"Catastrophique",IF(O3&gt;=81,"Elevé",IF(O3&gt;=36,"Modéré","Faible")))</f>
        <v>Elevé</v>
      </c>
      <c r="Q3" s="75" t="str">
        <f>IF(O3&gt;=81,"O","N")</f>
        <v>O</v>
      </c>
      <c r="R3" s="61" t="s">
        <v>268</v>
      </c>
    </row>
    <row r="4" spans="1:18" ht="60" x14ac:dyDescent="0.15">
      <c r="A4" s="35" t="s">
        <v>17</v>
      </c>
      <c r="B4" s="57" t="s">
        <v>39</v>
      </c>
      <c r="C4" s="57" t="s">
        <v>39</v>
      </c>
      <c r="D4" s="57"/>
      <c r="E4" s="57"/>
      <c r="F4" s="57"/>
      <c r="G4" s="57"/>
      <c r="H4" s="40">
        <v>4</v>
      </c>
      <c r="I4" s="40">
        <v>3</v>
      </c>
      <c r="J4" s="40">
        <v>3</v>
      </c>
      <c r="K4" s="40">
        <f t="shared" si="0"/>
        <v>36</v>
      </c>
      <c r="L4" s="40" t="str">
        <f t="shared" ref="L4:L16" si="1">IF(K4&gt;=48,"Catastrophique",IF(K4&gt;=27,"Elevé",IF(K4&gt;=3,"Modéré","Faible")))</f>
        <v>Elevé</v>
      </c>
      <c r="M4" s="40" t="str">
        <f t="shared" ref="M4:M16" si="2">IF(K4&gt;32,"O","N")</f>
        <v>O</v>
      </c>
      <c r="N4" s="77">
        <v>4</v>
      </c>
      <c r="O4" s="77">
        <f t="shared" ref="O4:O16" si="3">K4*N4</f>
        <v>144</v>
      </c>
      <c r="P4" s="77" t="str">
        <f t="shared" ref="P4:P16" si="4">IF(O4&gt;=144,"Catastrophique",IF(O4&gt;=81,"Elevé",IF(O4&gt;=36,"Modéré","Faible")))</f>
        <v>Catastrophique</v>
      </c>
      <c r="Q4" s="75" t="str">
        <f t="shared" ref="Q4:Q16" si="5">IF(O4&gt;=81,"O","N")</f>
        <v>O</v>
      </c>
      <c r="R4" s="61" t="s">
        <v>40</v>
      </c>
    </row>
    <row r="5" spans="1:18" ht="45" x14ac:dyDescent="0.15">
      <c r="A5" s="35" t="s">
        <v>18</v>
      </c>
      <c r="B5" s="57" t="s">
        <v>39</v>
      </c>
      <c r="C5" s="57" t="s">
        <v>39</v>
      </c>
      <c r="D5" s="57"/>
      <c r="E5" s="57"/>
      <c r="F5" s="58" t="s">
        <v>39</v>
      </c>
      <c r="G5" s="57"/>
      <c r="H5" s="40">
        <v>3</v>
      </c>
      <c r="I5" s="40">
        <v>3</v>
      </c>
      <c r="J5" s="40">
        <v>3</v>
      </c>
      <c r="K5" s="40">
        <f t="shared" si="0"/>
        <v>27</v>
      </c>
      <c r="L5" s="40" t="str">
        <f t="shared" si="1"/>
        <v>Elevé</v>
      </c>
      <c r="M5" s="40" t="str">
        <f t="shared" si="2"/>
        <v>N</v>
      </c>
      <c r="N5" s="77">
        <v>4</v>
      </c>
      <c r="O5" s="77">
        <f t="shared" si="3"/>
        <v>108</v>
      </c>
      <c r="P5" s="77" t="str">
        <f t="shared" si="4"/>
        <v>Elevé</v>
      </c>
      <c r="Q5" s="75" t="str">
        <f t="shared" si="5"/>
        <v>O</v>
      </c>
      <c r="R5" s="61" t="s">
        <v>267</v>
      </c>
    </row>
    <row r="6" spans="1:18" ht="30" x14ac:dyDescent="0.15">
      <c r="A6" s="35" t="s">
        <v>19</v>
      </c>
      <c r="B6" s="57" t="s">
        <v>39</v>
      </c>
      <c r="C6" s="57" t="s">
        <v>39</v>
      </c>
      <c r="D6" s="57"/>
      <c r="E6" s="57"/>
      <c r="F6" s="57"/>
      <c r="G6" s="57"/>
      <c r="H6" s="40">
        <v>3</v>
      </c>
      <c r="I6" s="40">
        <v>3</v>
      </c>
      <c r="J6" s="40">
        <v>3</v>
      </c>
      <c r="K6" s="40">
        <f t="shared" si="0"/>
        <v>27</v>
      </c>
      <c r="L6" s="40" t="str">
        <f t="shared" si="1"/>
        <v>Elevé</v>
      </c>
      <c r="M6" s="40" t="str">
        <f t="shared" si="2"/>
        <v>N</v>
      </c>
      <c r="N6" s="77">
        <v>4</v>
      </c>
      <c r="O6" s="77">
        <f t="shared" si="3"/>
        <v>108</v>
      </c>
      <c r="P6" s="77" t="str">
        <f t="shared" si="4"/>
        <v>Elevé</v>
      </c>
      <c r="Q6" s="75" t="str">
        <f t="shared" si="5"/>
        <v>O</v>
      </c>
      <c r="R6" s="61" t="s">
        <v>41</v>
      </c>
    </row>
    <row r="7" spans="1:18" ht="15" x14ac:dyDescent="0.15">
      <c r="A7" s="35" t="s">
        <v>20</v>
      </c>
      <c r="B7" s="57" t="s">
        <v>39</v>
      </c>
      <c r="C7" s="57" t="s">
        <v>39</v>
      </c>
      <c r="D7" s="57"/>
      <c r="E7" s="57"/>
      <c r="F7" s="57"/>
      <c r="G7" s="57"/>
      <c r="H7" s="40">
        <v>3</v>
      </c>
      <c r="I7" s="40">
        <v>3</v>
      </c>
      <c r="J7" s="40">
        <v>3</v>
      </c>
      <c r="K7" s="40">
        <f t="shared" si="0"/>
        <v>27</v>
      </c>
      <c r="L7" s="40" t="str">
        <f t="shared" si="1"/>
        <v>Elevé</v>
      </c>
      <c r="M7" s="40" t="str">
        <f t="shared" si="2"/>
        <v>N</v>
      </c>
      <c r="N7" s="77">
        <v>3</v>
      </c>
      <c r="O7" s="77">
        <f t="shared" si="3"/>
        <v>81</v>
      </c>
      <c r="P7" s="77" t="str">
        <f t="shared" si="4"/>
        <v>Elevé</v>
      </c>
      <c r="Q7" s="75" t="str">
        <f t="shared" si="5"/>
        <v>O</v>
      </c>
      <c r="R7" s="61" t="s">
        <v>42</v>
      </c>
    </row>
    <row r="8" spans="1:18" ht="32.25" customHeight="1" x14ac:dyDescent="0.15">
      <c r="A8" s="35" t="s">
        <v>21</v>
      </c>
      <c r="B8" s="57"/>
      <c r="C8" s="57"/>
      <c r="D8" s="57"/>
      <c r="E8" s="57"/>
      <c r="F8" s="57" t="s">
        <v>39</v>
      </c>
      <c r="G8" s="57"/>
      <c r="H8" s="40">
        <v>1</v>
      </c>
      <c r="I8" s="40">
        <v>1</v>
      </c>
      <c r="J8" s="40">
        <v>1</v>
      </c>
      <c r="K8" s="40">
        <f t="shared" si="0"/>
        <v>1</v>
      </c>
      <c r="L8" s="40" t="str">
        <f t="shared" si="1"/>
        <v>Faible</v>
      </c>
      <c r="M8" s="40" t="str">
        <f t="shared" si="2"/>
        <v>N</v>
      </c>
      <c r="N8" s="77">
        <v>1</v>
      </c>
      <c r="O8" s="77">
        <f t="shared" si="3"/>
        <v>1</v>
      </c>
      <c r="P8" s="77" t="str">
        <f t="shared" si="4"/>
        <v>Faible</v>
      </c>
      <c r="Q8" s="75" t="str">
        <f t="shared" si="5"/>
        <v>N</v>
      </c>
      <c r="R8" s="60"/>
    </row>
    <row r="9" spans="1:18" ht="30" x14ac:dyDescent="0.15">
      <c r="A9" s="35" t="s">
        <v>22</v>
      </c>
      <c r="B9" s="57" t="s">
        <v>39</v>
      </c>
      <c r="C9" s="57"/>
      <c r="D9" s="57"/>
      <c r="E9" s="57"/>
      <c r="F9" s="57" t="s">
        <v>39</v>
      </c>
      <c r="G9" s="57"/>
      <c r="H9" s="40">
        <v>4</v>
      </c>
      <c r="I9" s="40">
        <v>3</v>
      </c>
      <c r="J9" s="40">
        <v>4</v>
      </c>
      <c r="K9" s="40">
        <f t="shared" si="0"/>
        <v>48</v>
      </c>
      <c r="L9" s="40" t="str">
        <f t="shared" si="1"/>
        <v>Catastrophique</v>
      </c>
      <c r="M9" s="40" t="str">
        <f t="shared" si="2"/>
        <v>O</v>
      </c>
      <c r="N9" s="77">
        <v>3</v>
      </c>
      <c r="O9" s="77">
        <f t="shared" si="3"/>
        <v>144</v>
      </c>
      <c r="P9" s="77" t="str">
        <f t="shared" si="4"/>
        <v>Catastrophique</v>
      </c>
      <c r="Q9" s="75" t="str">
        <f t="shared" si="5"/>
        <v>O</v>
      </c>
      <c r="R9" s="61" t="s">
        <v>52</v>
      </c>
    </row>
    <row r="10" spans="1:18" ht="30" x14ac:dyDescent="0.15">
      <c r="A10" s="35" t="s">
        <v>23</v>
      </c>
      <c r="B10" s="57"/>
      <c r="C10" s="57"/>
      <c r="D10" s="57"/>
      <c r="E10" s="57"/>
      <c r="F10" s="57"/>
      <c r="G10" s="57"/>
      <c r="H10" s="40">
        <v>2</v>
      </c>
      <c r="I10" s="40">
        <v>2</v>
      </c>
      <c r="J10" s="40">
        <v>2</v>
      </c>
      <c r="K10" s="40">
        <f t="shared" si="0"/>
        <v>8</v>
      </c>
      <c r="L10" s="40" t="str">
        <f t="shared" si="1"/>
        <v>Modéré</v>
      </c>
      <c r="M10" s="40" t="str">
        <f t="shared" si="2"/>
        <v>N</v>
      </c>
      <c r="N10" s="77">
        <v>2</v>
      </c>
      <c r="O10" s="77">
        <f t="shared" si="3"/>
        <v>16</v>
      </c>
      <c r="P10" s="77" t="str">
        <f t="shared" si="4"/>
        <v>Faible</v>
      </c>
      <c r="Q10" s="75" t="str">
        <f t="shared" si="5"/>
        <v>N</v>
      </c>
      <c r="R10" s="61" t="s">
        <v>275</v>
      </c>
    </row>
    <row r="11" spans="1:18" ht="45" x14ac:dyDescent="0.15">
      <c r="A11" s="37" t="s">
        <v>45</v>
      </c>
      <c r="B11" s="57" t="s">
        <v>39</v>
      </c>
      <c r="C11" s="57"/>
      <c r="D11" s="57"/>
      <c r="E11" s="57"/>
      <c r="F11" s="58" t="s">
        <v>39</v>
      </c>
      <c r="G11" s="57"/>
      <c r="H11" s="40">
        <v>2</v>
      </c>
      <c r="I11" s="40">
        <v>2</v>
      </c>
      <c r="J11" s="40">
        <v>2</v>
      </c>
      <c r="K11" s="40">
        <f t="shared" si="0"/>
        <v>8</v>
      </c>
      <c r="L11" s="40" t="str">
        <f t="shared" si="1"/>
        <v>Modéré</v>
      </c>
      <c r="M11" s="40" t="str">
        <f t="shared" si="2"/>
        <v>N</v>
      </c>
      <c r="N11" s="77">
        <v>1</v>
      </c>
      <c r="O11" s="77">
        <f t="shared" si="3"/>
        <v>8</v>
      </c>
      <c r="P11" s="77" t="str">
        <f t="shared" si="4"/>
        <v>Faible</v>
      </c>
      <c r="Q11" s="75" t="str">
        <f t="shared" si="5"/>
        <v>N</v>
      </c>
      <c r="R11" s="61" t="s">
        <v>277</v>
      </c>
    </row>
    <row r="12" spans="1:18" ht="45" x14ac:dyDescent="0.15">
      <c r="A12" s="37" t="s">
        <v>25</v>
      </c>
      <c r="B12" s="57" t="s">
        <v>39</v>
      </c>
      <c r="C12" s="57"/>
      <c r="D12" s="57"/>
      <c r="E12" s="57"/>
      <c r="F12" s="57"/>
      <c r="G12" s="57"/>
      <c r="H12" s="40">
        <v>4</v>
      </c>
      <c r="I12" s="40">
        <v>3</v>
      </c>
      <c r="J12" s="40">
        <v>2</v>
      </c>
      <c r="K12" s="40">
        <f t="shared" si="0"/>
        <v>24</v>
      </c>
      <c r="L12" s="40" t="str">
        <f t="shared" si="1"/>
        <v>Modéré</v>
      </c>
      <c r="M12" s="40" t="str">
        <f t="shared" si="2"/>
        <v>N</v>
      </c>
      <c r="N12" s="77">
        <v>3</v>
      </c>
      <c r="O12" s="77">
        <f t="shared" si="3"/>
        <v>72</v>
      </c>
      <c r="P12" s="77" t="str">
        <f t="shared" si="4"/>
        <v>Modéré</v>
      </c>
      <c r="Q12" s="75" t="str">
        <f t="shared" si="5"/>
        <v>N</v>
      </c>
      <c r="R12" s="61" t="s">
        <v>46</v>
      </c>
    </row>
    <row r="13" spans="1:18" ht="30" x14ac:dyDescent="0.15">
      <c r="A13" s="37" t="s">
        <v>26</v>
      </c>
      <c r="B13" s="57" t="s">
        <v>39</v>
      </c>
      <c r="C13" s="57"/>
      <c r="D13" s="57"/>
      <c r="E13" s="57"/>
      <c r="F13" s="57"/>
      <c r="G13" s="57"/>
      <c r="H13" s="40">
        <v>3</v>
      </c>
      <c r="I13" s="40">
        <v>2</v>
      </c>
      <c r="J13" s="40">
        <v>4</v>
      </c>
      <c r="K13" s="40">
        <f t="shared" si="0"/>
        <v>24</v>
      </c>
      <c r="L13" s="40" t="str">
        <f t="shared" si="1"/>
        <v>Modéré</v>
      </c>
      <c r="M13" s="40" t="str">
        <f t="shared" si="2"/>
        <v>N</v>
      </c>
      <c r="N13" s="77">
        <v>3</v>
      </c>
      <c r="O13" s="77">
        <f t="shared" si="3"/>
        <v>72</v>
      </c>
      <c r="P13" s="77" t="str">
        <f t="shared" si="4"/>
        <v>Modéré</v>
      </c>
      <c r="Q13" s="75" t="str">
        <f t="shared" si="5"/>
        <v>N</v>
      </c>
      <c r="R13" s="61" t="s">
        <v>47</v>
      </c>
    </row>
    <row r="14" spans="1:18" ht="30" x14ac:dyDescent="0.15">
      <c r="A14" s="37" t="s">
        <v>27</v>
      </c>
      <c r="B14" s="57" t="s">
        <v>39</v>
      </c>
      <c r="C14" s="57"/>
      <c r="D14" s="57"/>
      <c r="E14" s="57"/>
      <c r="F14" s="57"/>
      <c r="G14" s="57"/>
      <c r="H14" s="40">
        <v>3</v>
      </c>
      <c r="I14" s="40">
        <v>2</v>
      </c>
      <c r="J14" s="40">
        <v>4</v>
      </c>
      <c r="K14" s="40">
        <f t="shared" si="0"/>
        <v>24</v>
      </c>
      <c r="L14" s="40" t="str">
        <f t="shared" si="1"/>
        <v>Modéré</v>
      </c>
      <c r="M14" s="40" t="str">
        <f t="shared" si="2"/>
        <v>N</v>
      </c>
      <c r="N14" s="77">
        <v>4</v>
      </c>
      <c r="O14" s="77">
        <f t="shared" si="3"/>
        <v>96</v>
      </c>
      <c r="P14" s="77" t="str">
        <f t="shared" si="4"/>
        <v>Elevé</v>
      </c>
      <c r="Q14" s="75" t="str">
        <f t="shared" si="5"/>
        <v>O</v>
      </c>
      <c r="R14" s="61" t="s">
        <v>279</v>
      </c>
    </row>
    <row r="15" spans="1:18" ht="30" x14ac:dyDescent="0.15">
      <c r="A15" s="37" t="s">
        <v>28</v>
      </c>
      <c r="B15" s="57"/>
      <c r="C15" s="57"/>
      <c r="D15" s="57"/>
      <c r="E15" s="57"/>
      <c r="F15" s="57"/>
      <c r="G15" s="57" t="s">
        <v>39</v>
      </c>
      <c r="H15" s="40">
        <v>3</v>
      </c>
      <c r="I15" s="40">
        <v>3</v>
      </c>
      <c r="J15" s="40">
        <v>3</v>
      </c>
      <c r="K15" s="40">
        <f t="shared" si="0"/>
        <v>27</v>
      </c>
      <c r="L15" s="40" t="str">
        <f t="shared" si="1"/>
        <v>Elevé</v>
      </c>
      <c r="M15" s="40" t="str">
        <f t="shared" si="2"/>
        <v>N</v>
      </c>
      <c r="N15" s="77">
        <v>3</v>
      </c>
      <c r="O15" s="77">
        <f t="shared" si="3"/>
        <v>81</v>
      </c>
      <c r="P15" s="77" t="str">
        <f t="shared" si="4"/>
        <v>Elevé</v>
      </c>
      <c r="Q15" s="75" t="str">
        <f t="shared" si="5"/>
        <v>O</v>
      </c>
      <c r="R15" s="61" t="s">
        <v>48</v>
      </c>
    </row>
    <row r="16" spans="1:18" ht="45" x14ac:dyDescent="0.15">
      <c r="A16" s="37" t="s">
        <v>29</v>
      </c>
      <c r="B16" s="57" t="s">
        <v>39</v>
      </c>
      <c r="C16" s="57"/>
      <c r="D16" s="57" t="s">
        <v>39</v>
      </c>
      <c r="E16" s="57" t="s">
        <v>39</v>
      </c>
      <c r="F16" s="58" t="s">
        <v>39</v>
      </c>
      <c r="G16" s="57"/>
      <c r="H16" s="40">
        <v>4</v>
      </c>
      <c r="I16" s="40">
        <v>3</v>
      </c>
      <c r="J16" s="40">
        <v>3</v>
      </c>
      <c r="K16" s="40">
        <f t="shared" si="0"/>
        <v>36</v>
      </c>
      <c r="L16" s="40" t="str">
        <f t="shared" si="1"/>
        <v>Elevé</v>
      </c>
      <c r="M16" s="40" t="str">
        <f t="shared" si="2"/>
        <v>O</v>
      </c>
      <c r="N16" s="77">
        <v>3</v>
      </c>
      <c r="O16" s="77">
        <f t="shared" si="3"/>
        <v>108</v>
      </c>
      <c r="P16" s="77" t="str">
        <f t="shared" si="4"/>
        <v>Elevé</v>
      </c>
      <c r="Q16" s="75" t="str">
        <f t="shared" si="5"/>
        <v>O</v>
      </c>
      <c r="R16" s="61" t="s">
        <v>49</v>
      </c>
    </row>
    <row r="18" spans="1:8" ht="14" x14ac:dyDescent="0.15">
      <c r="A18" s="41" t="s">
        <v>30</v>
      </c>
      <c r="B18" s="65" t="s">
        <v>31</v>
      </c>
      <c r="C18" s="34"/>
      <c r="D18" s="34"/>
      <c r="E18" s="34"/>
      <c r="F18" s="34"/>
      <c r="G18" s="34"/>
      <c r="H18" s="34"/>
    </row>
    <row r="19" spans="1:8" ht="14" x14ac:dyDescent="0.15">
      <c r="A19" s="41" t="s">
        <v>50</v>
      </c>
      <c r="B19" s="65" t="s">
        <v>33</v>
      </c>
      <c r="C19" s="34"/>
      <c r="D19" s="34"/>
      <c r="E19" s="34"/>
      <c r="F19" s="34"/>
      <c r="G19" s="34"/>
      <c r="H19" s="34"/>
    </row>
    <row r="20" spans="1:8" ht="14" x14ac:dyDescent="0.15">
      <c r="A20" s="41" t="s">
        <v>51</v>
      </c>
      <c r="B20" s="65" t="s">
        <v>35</v>
      </c>
      <c r="C20" s="34"/>
      <c r="D20" s="34"/>
      <c r="E20" s="34"/>
      <c r="F20" s="34"/>
      <c r="G20" s="34"/>
      <c r="H20" s="34"/>
    </row>
    <row r="21" spans="1:8" ht="14" x14ac:dyDescent="0.15">
      <c r="A21" s="41" t="s">
        <v>36</v>
      </c>
      <c r="B21" s="65" t="s">
        <v>37</v>
      </c>
      <c r="C21" s="34"/>
      <c r="D21" s="34"/>
      <c r="E21" s="34"/>
      <c r="F21" s="34"/>
      <c r="G21" s="34"/>
      <c r="H21" s="34"/>
    </row>
  </sheetData>
  <mergeCells count="3">
    <mergeCell ref="B1:G1"/>
    <mergeCell ref="H1:M1"/>
    <mergeCell ref="N1:Q1"/>
  </mergeCells>
  <conditionalFormatting sqref="M3:M16">
    <cfRule type="containsText" dxfId="22" priority="3" operator="containsText" text="N">
      <formula>NOT(ISERROR(SEARCH("N",M3)))</formula>
    </cfRule>
    <cfRule type="containsText" dxfId="21" priority="4" operator="containsText" text="O">
      <formula>NOT(ISERROR(SEARCH("O",M3)))</formula>
    </cfRule>
  </conditionalFormatting>
  <conditionalFormatting sqref="Q3:Q16">
    <cfRule type="containsText" dxfId="20" priority="1" operator="containsText" text="N">
      <formula>NOT(ISERROR(SEARCH("N",Q3)))</formula>
    </cfRule>
    <cfRule type="containsText" dxfId="19" priority="2" operator="containsText" text="O">
      <formula>NOT(ISERROR(SEARCH("O",Q3)))</formula>
    </cfRule>
  </conditionalFormatting>
  <dataValidations count="1">
    <dataValidation type="list" allowBlank="1" showInputMessage="1" showErrorMessage="1" sqref="H3:J16 N3:N16" xr:uid="{78967D34-E8E0-40F9-B2E1-6B2F5DB5E097}">
      <formula1>"1,2,3,4"</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95900-A1A1-4C7E-AF22-5BE8A8CEB102}">
  <dimension ref="A1:R21"/>
  <sheetViews>
    <sheetView topLeftCell="M2" zoomScale="151" zoomScaleNormal="151" workbookViewId="0">
      <selection activeCell="R14" sqref="R14"/>
    </sheetView>
  </sheetViews>
  <sheetFormatPr baseColWidth="10" defaultColWidth="8.83203125" defaultRowHeight="13" x14ac:dyDescent="0.15"/>
  <cols>
    <col min="1" max="1" width="33.33203125" customWidth="1"/>
    <col min="2" max="7" width="6.5" style="33" customWidth="1"/>
    <col min="8" max="11" width="15" style="33" customWidth="1"/>
    <col min="12" max="17" width="18.1640625" customWidth="1"/>
    <col min="18" max="18" width="61.33203125" customWidth="1"/>
  </cols>
  <sheetData>
    <row r="1" spans="1:18" ht="16" x14ac:dyDescent="0.2">
      <c r="B1" s="85" t="s">
        <v>1</v>
      </c>
      <c r="C1" s="85"/>
      <c r="D1" s="85"/>
      <c r="E1" s="85"/>
      <c r="F1" s="85"/>
      <c r="G1" s="85"/>
      <c r="H1" s="86" t="s">
        <v>266</v>
      </c>
      <c r="I1" s="86"/>
      <c r="J1" s="86"/>
      <c r="K1" s="86"/>
      <c r="L1" s="86"/>
      <c r="M1" s="86"/>
      <c r="N1" s="87" t="s">
        <v>54</v>
      </c>
      <c r="O1" s="87"/>
      <c r="P1" s="87"/>
      <c r="Q1" s="87"/>
    </row>
    <row r="2" spans="1:18" ht="30" x14ac:dyDescent="0.15">
      <c r="A2" s="62" t="s">
        <v>293</v>
      </c>
      <c r="B2" s="56" t="s">
        <v>3</v>
      </c>
      <c r="C2" s="56" t="s">
        <v>4</v>
      </c>
      <c r="D2" s="56" t="s">
        <v>5</v>
      </c>
      <c r="E2" s="56" t="s">
        <v>6</v>
      </c>
      <c r="F2" s="56" t="s">
        <v>7</v>
      </c>
      <c r="G2" s="56" t="s">
        <v>8</v>
      </c>
      <c r="H2" s="38" t="s">
        <v>10</v>
      </c>
      <c r="I2" s="38" t="s">
        <v>11</v>
      </c>
      <c r="J2" s="38" t="s">
        <v>12</v>
      </c>
      <c r="K2" s="38" t="s">
        <v>13</v>
      </c>
      <c r="L2" s="38" t="s">
        <v>263</v>
      </c>
      <c r="M2" s="38" t="s">
        <v>15</v>
      </c>
      <c r="N2" s="75" t="s">
        <v>261</v>
      </c>
      <c r="O2" s="75" t="s">
        <v>264</v>
      </c>
      <c r="P2" s="75" t="s">
        <v>14</v>
      </c>
      <c r="Q2" s="75" t="s">
        <v>265</v>
      </c>
      <c r="R2" s="38" t="s">
        <v>38</v>
      </c>
    </row>
    <row r="3" spans="1:18" ht="15" x14ac:dyDescent="0.15">
      <c r="A3" s="35" t="s">
        <v>16</v>
      </c>
      <c r="B3" s="57"/>
      <c r="C3" s="57"/>
      <c r="D3" s="57"/>
      <c r="E3" s="57"/>
      <c r="F3" s="57"/>
      <c r="G3" s="57"/>
      <c r="H3" s="40">
        <v>1</v>
      </c>
      <c r="I3" s="40">
        <v>1</v>
      </c>
      <c r="J3" s="40">
        <v>1</v>
      </c>
      <c r="K3" s="40">
        <f>H3*I3*J3</f>
        <v>1</v>
      </c>
      <c r="L3" s="40" t="str">
        <f>IF(K3&gt;=48,"Catastrophique",IF(K3&gt;=27,"Elevé",IF(K3&gt;=3,"Modéré","Faible")))</f>
        <v>Faible</v>
      </c>
      <c r="M3" s="40" t="str">
        <f>IF(K3&gt;=32,"O","N")</f>
        <v>N</v>
      </c>
      <c r="N3" s="77">
        <v>1</v>
      </c>
      <c r="O3" s="77">
        <f>K3*N3</f>
        <v>1</v>
      </c>
      <c r="P3" s="77" t="str">
        <f>IF(O3&gt;=144,"Catastrophique",IF(O3&gt;=81,"Elevé",IF(O3&gt;=36,"Modéré","Faible")))</f>
        <v>Faible</v>
      </c>
      <c r="Q3" s="75" t="str">
        <f>IF(O3&gt;=81,"O","N")</f>
        <v>N</v>
      </c>
      <c r="R3" s="61" t="s">
        <v>269</v>
      </c>
    </row>
    <row r="4" spans="1:18" ht="30" x14ac:dyDescent="0.15">
      <c r="A4" s="35" t="s">
        <v>17</v>
      </c>
      <c r="B4" s="57" t="s">
        <v>39</v>
      </c>
      <c r="C4" s="57"/>
      <c r="D4" s="57"/>
      <c r="E4" s="57"/>
      <c r="F4" s="57"/>
      <c r="G4" s="57"/>
      <c r="H4" s="40">
        <v>3</v>
      </c>
      <c r="I4" s="40">
        <v>2</v>
      </c>
      <c r="J4" s="40">
        <v>3</v>
      </c>
      <c r="K4" s="40">
        <f t="shared" ref="K4:K16" si="0">H4*I4*J4</f>
        <v>18</v>
      </c>
      <c r="L4" s="40" t="str">
        <f t="shared" ref="L4:L16" si="1">IF(K4&gt;=48,"Catastrophique",IF(K4&gt;=27,"Elevé",IF(K4&gt;=3,"Modéré","Faible")))</f>
        <v>Modéré</v>
      </c>
      <c r="M4" s="40" t="str">
        <f t="shared" ref="M4:M16" si="2">IF(K4&gt;=32,"O","N")</f>
        <v>N</v>
      </c>
      <c r="N4" s="77">
        <v>1</v>
      </c>
      <c r="O4" s="77">
        <v>1</v>
      </c>
      <c r="P4" s="77" t="str">
        <f t="shared" ref="P4:P16" si="3">IF(O4&gt;=144,"Catastrophique",IF(O4&gt;=81,"Elevé",IF(O4&gt;=36,"Modéré","Faible")))</f>
        <v>Faible</v>
      </c>
      <c r="Q4" s="75" t="str">
        <f t="shared" ref="Q4:Q16" si="4">IF(O4&gt;=81,"O","N")</f>
        <v>N</v>
      </c>
      <c r="R4" s="61" t="s">
        <v>272</v>
      </c>
    </row>
    <row r="5" spans="1:18" ht="45" x14ac:dyDescent="0.15">
      <c r="A5" s="35" t="s">
        <v>18</v>
      </c>
      <c r="B5" s="57" t="s">
        <v>39</v>
      </c>
      <c r="C5" s="57" t="s">
        <v>39</v>
      </c>
      <c r="D5" s="57" t="s">
        <v>39</v>
      </c>
      <c r="E5" s="57"/>
      <c r="F5" s="57" t="s">
        <v>39</v>
      </c>
      <c r="G5" s="57"/>
      <c r="H5" s="40">
        <v>4</v>
      </c>
      <c r="I5" s="40">
        <v>3</v>
      </c>
      <c r="J5" s="40">
        <v>3</v>
      </c>
      <c r="K5" s="40">
        <f t="shared" si="0"/>
        <v>36</v>
      </c>
      <c r="L5" s="40" t="str">
        <f t="shared" si="1"/>
        <v>Elevé</v>
      </c>
      <c r="M5" s="40" t="str">
        <f t="shared" si="2"/>
        <v>O</v>
      </c>
      <c r="N5" s="77">
        <v>3</v>
      </c>
      <c r="O5" s="77">
        <f t="shared" ref="O5:O16" si="5">K5*N5</f>
        <v>108</v>
      </c>
      <c r="P5" s="77" t="str">
        <f t="shared" si="3"/>
        <v>Elevé</v>
      </c>
      <c r="Q5" s="75" t="str">
        <f t="shared" si="4"/>
        <v>O</v>
      </c>
      <c r="R5" s="61" t="s">
        <v>271</v>
      </c>
    </row>
    <row r="6" spans="1:18" ht="30" x14ac:dyDescent="0.15">
      <c r="A6" s="35" t="s">
        <v>19</v>
      </c>
      <c r="B6" s="57" t="s">
        <v>39</v>
      </c>
      <c r="C6" s="57"/>
      <c r="D6" s="57"/>
      <c r="E6" s="57"/>
      <c r="F6" s="57"/>
      <c r="G6" s="57"/>
      <c r="H6" s="40">
        <v>3</v>
      </c>
      <c r="I6" s="40">
        <v>2</v>
      </c>
      <c r="J6" s="40">
        <v>2</v>
      </c>
      <c r="K6" s="40">
        <f t="shared" si="0"/>
        <v>12</v>
      </c>
      <c r="L6" s="40" t="str">
        <f t="shared" si="1"/>
        <v>Modéré</v>
      </c>
      <c r="M6" s="40" t="str">
        <f t="shared" si="2"/>
        <v>N</v>
      </c>
      <c r="N6" s="77">
        <v>2</v>
      </c>
      <c r="O6" s="77">
        <f t="shared" si="5"/>
        <v>24</v>
      </c>
      <c r="P6" s="77" t="str">
        <f t="shared" si="3"/>
        <v>Faible</v>
      </c>
      <c r="Q6" s="75" t="str">
        <f t="shared" si="4"/>
        <v>N</v>
      </c>
      <c r="R6" s="61" t="s">
        <v>272</v>
      </c>
    </row>
    <row r="7" spans="1:18" ht="45" x14ac:dyDescent="0.15">
      <c r="A7" s="35" t="s">
        <v>20</v>
      </c>
      <c r="B7" s="57" t="s">
        <v>39</v>
      </c>
      <c r="C7" s="57"/>
      <c r="D7" s="57"/>
      <c r="E7" s="57"/>
      <c r="F7" s="57"/>
      <c r="G7" s="57"/>
      <c r="H7" s="40">
        <v>3</v>
      </c>
      <c r="I7" s="40">
        <v>2</v>
      </c>
      <c r="J7" s="40">
        <v>3</v>
      </c>
      <c r="K7" s="40">
        <f t="shared" si="0"/>
        <v>18</v>
      </c>
      <c r="L7" s="40" t="str">
        <f t="shared" si="1"/>
        <v>Modéré</v>
      </c>
      <c r="M7" s="40" t="str">
        <f t="shared" si="2"/>
        <v>N</v>
      </c>
      <c r="N7" s="77">
        <v>2</v>
      </c>
      <c r="O7" s="77">
        <f t="shared" si="5"/>
        <v>36</v>
      </c>
      <c r="P7" s="77" t="str">
        <f t="shared" si="3"/>
        <v>Modéré</v>
      </c>
      <c r="Q7" s="75" t="str">
        <f t="shared" si="4"/>
        <v>N</v>
      </c>
      <c r="R7" s="61" t="s">
        <v>273</v>
      </c>
    </row>
    <row r="8" spans="1:18" ht="14" x14ac:dyDescent="0.15">
      <c r="A8" s="35" t="s">
        <v>21</v>
      </c>
      <c r="B8" s="57" t="s">
        <v>39</v>
      </c>
      <c r="C8" s="57"/>
      <c r="D8" s="57"/>
      <c r="E8" s="57"/>
      <c r="F8" s="57"/>
      <c r="G8" s="57"/>
      <c r="H8" s="40">
        <v>3</v>
      </c>
      <c r="I8" s="40">
        <v>1</v>
      </c>
      <c r="J8" s="40">
        <v>1</v>
      </c>
      <c r="K8" s="40">
        <f t="shared" si="0"/>
        <v>3</v>
      </c>
      <c r="L8" s="40" t="str">
        <f t="shared" si="1"/>
        <v>Modéré</v>
      </c>
      <c r="M8" s="40" t="str">
        <f t="shared" si="2"/>
        <v>N</v>
      </c>
      <c r="N8" s="77">
        <v>1</v>
      </c>
      <c r="O8" s="77">
        <f t="shared" si="5"/>
        <v>3</v>
      </c>
      <c r="P8" s="77" t="str">
        <f t="shared" si="3"/>
        <v>Faible</v>
      </c>
      <c r="Q8" s="75" t="str">
        <f t="shared" si="4"/>
        <v>N</v>
      </c>
      <c r="R8" s="59" t="s">
        <v>274</v>
      </c>
    </row>
    <row r="9" spans="1:18" ht="60" x14ac:dyDescent="0.15">
      <c r="A9" s="35" t="s">
        <v>22</v>
      </c>
      <c r="B9" s="57" t="s">
        <v>39</v>
      </c>
      <c r="C9" s="57"/>
      <c r="D9" s="57"/>
      <c r="E9" s="57"/>
      <c r="F9" s="57" t="s">
        <v>39</v>
      </c>
      <c r="G9" s="57"/>
      <c r="H9" s="40">
        <v>4</v>
      </c>
      <c r="I9" s="40">
        <v>3</v>
      </c>
      <c r="J9" s="40">
        <v>3</v>
      </c>
      <c r="K9" s="40">
        <f t="shared" ref="K9" si="6">H9*I9*J9</f>
        <v>36</v>
      </c>
      <c r="L9" s="40" t="str">
        <f t="shared" ref="L9" si="7">IF(K9&gt;=48,"Catastrophique",IF(K9&gt;=27,"Elevé",IF(K9&gt;=3,"Modéré","Faible")))</f>
        <v>Elevé</v>
      </c>
      <c r="M9" s="40" t="str">
        <f t="shared" si="2"/>
        <v>O</v>
      </c>
      <c r="N9" s="77">
        <v>3</v>
      </c>
      <c r="O9" s="77">
        <f t="shared" si="5"/>
        <v>108</v>
      </c>
      <c r="P9" s="77" t="str">
        <f t="shared" si="3"/>
        <v>Elevé</v>
      </c>
      <c r="Q9" s="75" t="str">
        <f t="shared" si="4"/>
        <v>O</v>
      </c>
      <c r="R9" s="61" t="s">
        <v>43</v>
      </c>
    </row>
    <row r="10" spans="1:18" ht="30" x14ac:dyDescent="0.15">
      <c r="A10" s="35" t="s">
        <v>23</v>
      </c>
      <c r="B10" s="57"/>
      <c r="C10" s="57"/>
      <c r="D10" s="57"/>
      <c r="E10" s="57"/>
      <c r="F10" s="57" t="s">
        <v>39</v>
      </c>
      <c r="G10" s="57"/>
      <c r="H10" s="40">
        <v>4</v>
      </c>
      <c r="I10" s="40">
        <v>2</v>
      </c>
      <c r="J10" s="40">
        <v>4</v>
      </c>
      <c r="K10" s="40">
        <f t="shared" si="0"/>
        <v>32</v>
      </c>
      <c r="L10" s="40" t="str">
        <f t="shared" si="1"/>
        <v>Elevé</v>
      </c>
      <c r="M10" s="40" t="str">
        <f t="shared" si="2"/>
        <v>O</v>
      </c>
      <c r="N10" s="77">
        <v>2</v>
      </c>
      <c r="O10" s="77">
        <f t="shared" si="5"/>
        <v>64</v>
      </c>
      <c r="P10" s="77" t="str">
        <f t="shared" si="3"/>
        <v>Modéré</v>
      </c>
      <c r="Q10" s="75" t="str">
        <f t="shared" si="4"/>
        <v>N</v>
      </c>
      <c r="R10" s="61" t="s">
        <v>44</v>
      </c>
    </row>
    <row r="11" spans="1:18" ht="30" x14ac:dyDescent="0.15">
      <c r="A11" s="37" t="s">
        <v>45</v>
      </c>
      <c r="B11" s="57" t="s">
        <v>39</v>
      </c>
      <c r="C11" s="57"/>
      <c r="D11" s="57"/>
      <c r="E11" s="57"/>
      <c r="F11" s="58"/>
      <c r="G11" s="57"/>
      <c r="H11" s="40">
        <v>3</v>
      </c>
      <c r="I11" s="40">
        <v>2</v>
      </c>
      <c r="J11" s="40">
        <v>1</v>
      </c>
      <c r="K11" s="40">
        <f t="shared" si="0"/>
        <v>6</v>
      </c>
      <c r="L11" s="40" t="str">
        <f t="shared" si="1"/>
        <v>Modéré</v>
      </c>
      <c r="M11" s="40" t="str">
        <f t="shared" si="2"/>
        <v>N</v>
      </c>
      <c r="N11" s="77">
        <v>1</v>
      </c>
      <c r="O11" s="77">
        <f t="shared" si="5"/>
        <v>6</v>
      </c>
      <c r="P11" s="77" t="str">
        <f t="shared" si="3"/>
        <v>Faible</v>
      </c>
      <c r="Q11" s="75" t="str">
        <f t="shared" si="4"/>
        <v>N</v>
      </c>
      <c r="R11" s="61" t="s">
        <v>276</v>
      </c>
    </row>
    <row r="12" spans="1:18" ht="45" x14ac:dyDescent="0.15">
      <c r="A12" s="37" t="s">
        <v>53</v>
      </c>
      <c r="B12" s="57" t="s">
        <v>39</v>
      </c>
      <c r="C12" s="57"/>
      <c r="D12" s="57" t="s">
        <v>39</v>
      </c>
      <c r="E12" s="57"/>
      <c r="F12" s="57"/>
      <c r="G12" s="57"/>
      <c r="H12" s="40">
        <v>3</v>
      </c>
      <c r="I12" s="40">
        <v>2</v>
      </c>
      <c r="J12" s="40">
        <v>2</v>
      </c>
      <c r="K12" s="40">
        <f t="shared" si="0"/>
        <v>12</v>
      </c>
      <c r="L12" s="40" t="str">
        <f t="shared" si="1"/>
        <v>Modéré</v>
      </c>
      <c r="M12" s="40" t="str">
        <f t="shared" si="2"/>
        <v>N</v>
      </c>
      <c r="N12" s="77">
        <v>3</v>
      </c>
      <c r="O12" s="77">
        <f t="shared" si="5"/>
        <v>36</v>
      </c>
      <c r="P12" s="77" t="str">
        <f t="shared" si="3"/>
        <v>Modéré</v>
      </c>
      <c r="Q12" s="75" t="str">
        <f t="shared" si="4"/>
        <v>N</v>
      </c>
      <c r="R12" s="61" t="s">
        <v>46</v>
      </c>
    </row>
    <row r="13" spans="1:18" ht="30" x14ac:dyDescent="0.15">
      <c r="A13" s="37" t="s">
        <v>26</v>
      </c>
      <c r="B13" s="57" t="s">
        <v>39</v>
      </c>
      <c r="C13" s="57"/>
      <c r="D13" s="57"/>
      <c r="E13" s="57"/>
      <c r="F13" s="57"/>
      <c r="G13" s="57" t="s">
        <v>39</v>
      </c>
      <c r="H13" s="40">
        <v>2</v>
      </c>
      <c r="I13" s="40">
        <v>2</v>
      </c>
      <c r="J13" s="40">
        <v>3</v>
      </c>
      <c r="K13" s="40">
        <f t="shared" si="0"/>
        <v>12</v>
      </c>
      <c r="L13" s="40" t="str">
        <f t="shared" si="1"/>
        <v>Modéré</v>
      </c>
      <c r="M13" s="40" t="str">
        <f t="shared" si="2"/>
        <v>N</v>
      </c>
      <c r="N13" s="77">
        <v>3</v>
      </c>
      <c r="O13" s="77">
        <f t="shared" si="5"/>
        <v>36</v>
      </c>
      <c r="P13" s="77" t="str">
        <f t="shared" si="3"/>
        <v>Modéré</v>
      </c>
      <c r="Q13" s="75" t="str">
        <f t="shared" si="4"/>
        <v>N</v>
      </c>
      <c r="R13" s="61" t="s">
        <v>47</v>
      </c>
    </row>
    <row r="14" spans="1:18" ht="30" x14ac:dyDescent="0.15">
      <c r="A14" s="37" t="s">
        <v>27</v>
      </c>
      <c r="B14" s="57" t="s">
        <v>39</v>
      </c>
      <c r="C14" s="57"/>
      <c r="D14" s="57"/>
      <c r="E14" s="57"/>
      <c r="F14" s="57"/>
      <c r="G14" s="57" t="s">
        <v>39</v>
      </c>
      <c r="H14" s="40">
        <v>4</v>
      </c>
      <c r="I14" s="40">
        <v>3</v>
      </c>
      <c r="J14" s="40">
        <v>3</v>
      </c>
      <c r="K14" s="40">
        <f t="shared" si="0"/>
        <v>36</v>
      </c>
      <c r="L14" s="40" t="str">
        <f t="shared" si="1"/>
        <v>Elevé</v>
      </c>
      <c r="M14" s="40" t="str">
        <f t="shared" si="2"/>
        <v>O</v>
      </c>
      <c r="N14" s="77">
        <v>3</v>
      </c>
      <c r="O14" s="77">
        <f t="shared" si="5"/>
        <v>108</v>
      </c>
      <c r="P14" s="77" t="str">
        <f t="shared" si="3"/>
        <v>Elevé</v>
      </c>
      <c r="Q14" s="75" t="str">
        <f t="shared" si="4"/>
        <v>O</v>
      </c>
      <c r="R14" s="61" t="s">
        <v>280</v>
      </c>
    </row>
    <row r="15" spans="1:18" ht="60" x14ac:dyDescent="0.15">
      <c r="A15" s="37" t="s">
        <v>28</v>
      </c>
      <c r="B15" s="57"/>
      <c r="C15" s="57"/>
      <c r="D15" s="57"/>
      <c r="E15" s="57"/>
      <c r="F15" s="57"/>
      <c r="G15" s="57" t="s">
        <v>39</v>
      </c>
      <c r="H15" s="40">
        <v>4</v>
      </c>
      <c r="I15" s="40">
        <v>3</v>
      </c>
      <c r="J15" s="40">
        <v>3</v>
      </c>
      <c r="K15" s="40">
        <f t="shared" si="0"/>
        <v>36</v>
      </c>
      <c r="L15" s="40" t="str">
        <f t="shared" si="1"/>
        <v>Elevé</v>
      </c>
      <c r="M15" s="40" t="str">
        <f t="shared" si="2"/>
        <v>O</v>
      </c>
      <c r="N15" s="77">
        <v>3</v>
      </c>
      <c r="O15" s="77">
        <f t="shared" si="5"/>
        <v>108</v>
      </c>
      <c r="P15" s="77" t="str">
        <f t="shared" si="3"/>
        <v>Elevé</v>
      </c>
      <c r="Q15" s="75" t="str">
        <f t="shared" si="4"/>
        <v>O</v>
      </c>
      <c r="R15" s="61" t="s">
        <v>278</v>
      </c>
    </row>
    <row r="16" spans="1:18" ht="45" x14ac:dyDescent="0.15">
      <c r="A16" s="37" t="s">
        <v>29</v>
      </c>
      <c r="B16" s="57" t="s">
        <v>39</v>
      </c>
      <c r="C16" s="57"/>
      <c r="D16" s="57" t="s">
        <v>39</v>
      </c>
      <c r="E16" s="57" t="s">
        <v>39</v>
      </c>
      <c r="F16" s="58"/>
      <c r="G16" s="57"/>
      <c r="H16" s="40">
        <v>4</v>
      </c>
      <c r="I16" s="40">
        <v>3</v>
      </c>
      <c r="J16" s="40">
        <v>3</v>
      </c>
      <c r="K16" s="40">
        <f t="shared" si="0"/>
        <v>36</v>
      </c>
      <c r="L16" s="40" t="str">
        <f t="shared" si="1"/>
        <v>Elevé</v>
      </c>
      <c r="M16" s="40" t="str">
        <f t="shared" si="2"/>
        <v>O</v>
      </c>
      <c r="N16" s="77">
        <v>3</v>
      </c>
      <c r="O16" s="77">
        <f t="shared" si="5"/>
        <v>108</v>
      </c>
      <c r="P16" s="77" t="str">
        <f t="shared" si="3"/>
        <v>Elevé</v>
      </c>
      <c r="Q16" s="75" t="str">
        <f t="shared" si="4"/>
        <v>O</v>
      </c>
      <c r="R16" s="61" t="s">
        <v>49</v>
      </c>
    </row>
    <row r="18" spans="1:8" ht="14" x14ac:dyDescent="0.15">
      <c r="A18" s="41" t="s">
        <v>30</v>
      </c>
      <c r="B18" s="65" t="s">
        <v>31</v>
      </c>
      <c r="C18" s="34"/>
      <c r="D18" s="34"/>
      <c r="E18" s="34"/>
      <c r="F18" s="34"/>
      <c r="G18" s="34"/>
      <c r="H18" s="34"/>
    </row>
    <row r="19" spans="1:8" ht="14" x14ac:dyDescent="0.15">
      <c r="A19" s="41" t="s">
        <v>50</v>
      </c>
      <c r="B19" s="65" t="s">
        <v>33</v>
      </c>
      <c r="C19" s="34"/>
      <c r="D19" s="34"/>
      <c r="E19" s="34"/>
      <c r="F19" s="34"/>
      <c r="G19" s="34"/>
      <c r="H19" s="34"/>
    </row>
    <row r="20" spans="1:8" ht="14" x14ac:dyDescent="0.15">
      <c r="A20" s="41" t="s">
        <v>51</v>
      </c>
      <c r="B20" s="65" t="s">
        <v>35</v>
      </c>
      <c r="C20" s="34"/>
      <c r="D20" s="34"/>
      <c r="E20" s="34"/>
      <c r="F20" s="34"/>
      <c r="G20" s="34"/>
      <c r="H20" s="34"/>
    </row>
    <row r="21" spans="1:8" ht="14" x14ac:dyDescent="0.15">
      <c r="A21" s="41" t="s">
        <v>36</v>
      </c>
      <c r="B21" s="65" t="s">
        <v>37</v>
      </c>
      <c r="C21" s="34"/>
      <c r="D21" s="34"/>
      <c r="E21" s="34"/>
      <c r="F21" s="34"/>
      <c r="G21" s="34"/>
      <c r="H21" s="34"/>
    </row>
  </sheetData>
  <mergeCells count="3">
    <mergeCell ref="B1:G1"/>
    <mergeCell ref="H1:M1"/>
    <mergeCell ref="N1:Q1"/>
  </mergeCells>
  <conditionalFormatting sqref="M3:M16">
    <cfRule type="containsText" dxfId="18" priority="3" operator="containsText" text="N">
      <formula>NOT(ISERROR(SEARCH("N",M3)))</formula>
    </cfRule>
    <cfRule type="containsText" dxfId="17" priority="4" operator="containsText" text="O">
      <formula>NOT(ISERROR(SEARCH("O",M3)))</formula>
    </cfRule>
  </conditionalFormatting>
  <conditionalFormatting sqref="Q3:Q16">
    <cfRule type="containsText" dxfId="16" priority="1" operator="containsText" text="N">
      <formula>NOT(ISERROR(SEARCH("N",Q3)))</formula>
    </cfRule>
    <cfRule type="containsText" dxfId="15" priority="2" operator="containsText" text="O">
      <formula>NOT(ISERROR(SEARCH("O",Q3)))</formula>
    </cfRule>
  </conditionalFormatting>
  <dataValidations count="1">
    <dataValidation type="list" allowBlank="1" showInputMessage="1" showErrorMessage="1" sqref="H3:J16 N3:N16" xr:uid="{116DA481-6370-495D-A123-96151B2EFA95}">
      <formula1>"1,2,3,4"</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BD31-0BCB-4271-8774-E7116DAA735E}">
  <dimension ref="A1:I8"/>
  <sheetViews>
    <sheetView workbookViewId="0">
      <selection activeCell="B2" sqref="B2"/>
    </sheetView>
  </sheetViews>
  <sheetFormatPr baseColWidth="10" defaultColWidth="8.6640625" defaultRowHeight="14" x14ac:dyDescent="0.15"/>
  <cols>
    <col min="1" max="1" width="27.33203125" style="42" customWidth="1"/>
    <col min="2" max="6" width="18.83203125" style="42" customWidth="1"/>
    <col min="7" max="7" width="8.5" style="66" customWidth="1"/>
    <col min="8" max="8" width="36" style="66" customWidth="1"/>
    <col min="9" max="9" width="60.83203125" style="42" customWidth="1"/>
    <col min="10" max="16384" width="8.6640625" style="42"/>
  </cols>
  <sheetData>
    <row r="1" spans="1:9" x14ac:dyDescent="0.15">
      <c r="B1" s="94" t="s">
        <v>54</v>
      </c>
      <c r="C1" s="94"/>
      <c r="D1" s="94"/>
      <c r="E1" s="94"/>
      <c r="F1" s="95"/>
      <c r="G1" s="70"/>
      <c r="H1" s="70"/>
    </row>
    <row r="2" spans="1:9" ht="25.5" customHeight="1" x14ac:dyDescent="0.15">
      <c r="B2" s="72" t="s">
        <v>55</v>
      </c>
      <c r="C2" s="72" t="s">
        <v>56</v>
      </c>
      <c r="D2" s="72" t="s">
        <v>57</v>
      </c>
      <c r="E2" s="72" t="s">
        <v>58</v>
      </c>
      <c r="F2" s="72" t="s">
        <v>59</v>
      </c>
      <c r="G2" s="73" t="s">
        <v>60</v>
      </c>
      <c r="H2" s="73" t="s">
        <v>38</v>
      </c>
      <c r="I2" s="73" t="s">
        <v>61</v>
      </c>
    </row>
    <row r="3" spans="1:9" ht="42" customHeight="1" x14ac:dyDescent="0.15">
      <c r="A3" s="71" t="s">
        <v>62</v>
      </c>
      <c r="B3" s="68"/>
      <c r="C3" s="68"/>
      <c r="D3" s="68"/>
      <c r="E3" s="68"/>
      <c r="F3" s="68"/>
      <c r="G3" s="69">
        <f>PRODUCT(B3:F3)</f>
        <v>0</v>
      </c>
      <c r="H3" s="69"/>
      <c r="I3" s="68"/>
    </row>
    <row r="4" spans="1:9" ht="42" customHeight="1" x14ac:dyDescent="0.15">
      <c r="A4" s="71" t="s">
        <v>63</v>
      </c>
      <c r="B4" s="68"/>
      <c r="C4" s="68"/>
      <c r="D4" s="68"/>
      <c r="E4" s="68"/>
      <c r="F4" s="68"/>
      <c r="G4" s="69">
        <f t="shared" ref="G4:G5" si="0">PRODUCT(B4:F4)</f>
        <v>0</v>
      </c>
      <c r="H4" s="69"/>
      <c r="I4" s="68"/>
    </row>
    <row r="5" spans="1:9" ht="42" customHeight="1" x14ac:dyDescent="0.15">
      <c r="A5" s="71" t="s">
        <v>64</v>
      </c>
      <c r="B5" s="68"/>
      <c r="C5" s="68"/>
      <c r="D5" s="68"/>
      <c r="E5" s="68"/>
      <c r="F5" s="68"/>
      <c r="G5" s="69">
        <f t="shared" si="0"/>
        <v>0</v>
      </c>
      <c r="H5" s="69"/>
      <c r="I5" s="68"/>
    </row>
    <row r="7" spans="1:9" x14ac:dyDescent="0.15">
      <c r="A7" s="42" t="s">
        <v>290</v>
      </c>
      <c r="B7" s="67" t="s">
        <v>61</v>
      </c>
    </row>
    <row r="8" spans="1:9" x14ac:dyDescent="0.15">
      <c r="A8" s="42" t="s">
        <v>291</v>
      </c>
      <c r="B8" s="67" t="s">
        <v>61</v>
      </c>
    </row>
  </sheetData>
  <mergeCells count="1">
    <mergeCell ref="B1:F1"/>
  </mergeCells>
  <phoneticPr fontId="20" type="noConversion"/>
  <dataValidations count="1">
    <dataValidation type="list" allowBlank="1" showInputMessage="1" showErrorMessage="1" sqref="B3:F5" xr:uid="{4105A84F-BE9E-4562-BFF1-D7D9B34BB847}">
      <formula1>"1=très faible, 2=faible, 3=modéré, 4=élevé"</formula1>
    </dataValidation>
  </dataValidations>
  <pageMargins left="0.7" right="0.7" top="0.75" bottom="0.75" header="0.3" footer="0.3"/>
  <pageSetup paperSize="9" orientation="portrait" horizontalDpi="0" verticalDpi="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B08A-F259-47A4-9C93-D7EE25FB296A}">
  <dimension ref="A1:I8"/>
  <sheetViews>
    <sheetView zoomScale="152" zoomScaleNormal="152" workbookViewId="0">
      <selection activeCell="D10" sqref="D10"/>
    </sheetView>
  </sheetViews>
  <sheetFormatPr baseColWidth="10" defaultColWidth="8.6640625" defaultRowHeight="14" x14ac:dyDescent="0.15"/>
  <cols>
    <col min="1" max="1" width="27.33203125" style="42" customWidth="1"/>
    <col min="2" max="6" width="18.83203125" style="42" customWidth="1"/>
    <col min="7" max="7" width="8.5" style="66" customWidth="1"/>
    <col min="8" max="8" width="43.1640625" style="66" customWidth="1"/>
    <col min="9" max="9" width="60.83203125" style="42" customWidth="1"/>
    <col min="10" max="16384" width="8.6640625" style="42"/>
  </cols>
  <sheetData>
    <row r="1" spans="1:9" x14ac:dyDescent="0.15">
      <c r="B1" s="94" t="s">
        <v>54</v>
      </c>
      <c r="C1" s="94"/>
      <c r="D1" s="94"/>
      <c r="E1" s="94"/>
      <c r="F1" s="95"/>
      <c r="G1" s="70"/>
      <c r="H1" s="70"/>
    </row>
    <row r="2" spans="1:9" ht="25.5" customHeight="1" x14ac:dyDescent="0.15">
      <c r="B2" s="72" t="s">
        <v>55</v>
      </c>
      <c r="C2" s="72" t="s">
        <v>56</v>
      </c>
      <c r="D2" s="72" t="s">
        <v>57</v>
      </c>
      <c r="E2" s="72" t="s">
        <v>58</v>
      </c>
      <c r="F2" s="72" t="s">
        <v>59</v>
      </c>
      <c r="G2" s="73" t="s">
        <v>60</v>
      </c>
      <c r="H2" s="73" t="s">
        <v>38</v>
      </c>
      <c r="I2" s="73" t="s">
        <v>286</v>
      </c>
    </row>
    <row r="3" spans="1:9" ht="90" x14ac:dyDescent="0.15">
      <c r="A3" s="71" t="s">
        <v>281</v>
      </c>
      <c r="B3" s="69">
        <v>4</v>
      </c>
      <c r="C3" s="69">
        <v>2</v>
      </c>
      <c r="D3" s="69">
        <v>2</v>
      </c>
      <c r="E3" s="69">
        <v>2</v>
      </c>
      <c r="F3" s="69">
        <v>3</v>
      </c>
      <c r="G3" s="69">
        <f>PRODUCT(B3:F3)</f>
        <v>96</v>
      </c>
      <c r="H3" s="79" t="s">
        <v>284</v>
      </c>
      <c r="I3" s="80" t="s">
        <v>285</v>
      </c>
    </row>
    <row r="4" spans="1:9" ht="60" x14ac:dyDescent="0.15">
      <c r="A4" s="78" t="s">
        <v>282</v>
      </c>
      <c r="B4" s="69">
        <v>4</v>
      </c>
      <c r="C4" s="69">
        <v>3</v>
      </c>
      <c r="D4" s="69">
        <v>1</v>
      </c>
      <c r="E4" s="69">
        <v>4</v>
      </c>
      <c r="F4" s="69">
        <v>1</v>
      </c>
      <c r="G4" s="69">
        <f t="shared" ref="G4" si="0">PRODUCT(B4:F4)</f>
        <v>48</v>
      </c>
      <c r="H4" s="79" t="s">
        <v>287</v>
      </c>
      <c r="I4" s="80" t="s">
        <v>288</v>
      </c>
    </row>
    <row r="5" spans="1:9" ht="42" customHeight="1" x14ac:dyDescent="0.15">
      <c r="A5" s="78" t="s">
        <v>283</v>
      </c>
      <c r="B5" s="69">
        <v>2</v>
      </c>
      <c r="C5" s="69">
        <v>1</v>
      </c>
      <c r="D5" s="69">
        <v>2</v>
      </c>
      <c r="E5" s="69">
        <v>2</v>
      </c>
      <c r="F5" s="69">
        <v>2</v>
      </c>
      <c r="G5" s="69">
        <f>PRODUCT(B5:F5)</f>
        <v>16</v>
      </c>
      <c r="H5" s="81" t="s">
        <v>289</v>
      </c>
      <c r="I5" s="68" t="s">
        <v>292</v>
      </c>
    </row>
    <row r="7" spans="1:9" x14ac:dyDescent="0.15">
      <c r="A7" s="42" t="s">
        <v>290</v>
      </c>
      <c r="B7" s="67" t="s">
        <v>61</v>
      </c>
    </row>
    <row r="8" spans="1:9" x14ac:dyDescent="0.15">
      <c r="A8" s="42" t="s">
        <v>291</v>
      </c>
      <c r="B8" s="67" t="s">
        <v>61</v>
      </c>
    </row>
  </sheetData>
  <mergeCells count="1">
    <mergeCell ref="B1:F1"/>
  </mergeCells>
  <dataValidations count="1">
    <dataValidation type="list" allowBlank="1" showInputMessage="1" showErrorMessage="1" sqref="B3:F5" xr:uid="{0E5923AE-C933-4473-9F90-86DE7FDD7889}">
      <formula1>"1,2,3,4"</formula1>
    </dataValidation>
  </dataValidations>
  <pageMargins left="0.7" right="0.7" top="0.75" bottom="0.75" header="0.3" footer="0.3"/>
  <pageSetup paperSize="9" orientation="portrait" horizontalDpi="0" verticalDpi="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1DB0-8615-4582-9B56-406218A3B16D}">
  <sheetPr>
    <pageSetUpPr fitToPage="1"/>
  </sheetPr>
  <dimension ref="A1:D13"/>
  <sheetViews>
    <sheetView tabSelected="1" topLeftCell="B1" zoomScale="190" zoomScaleNormal="190" workbookViewId="0">
      <selection activeCell="D15" sqref="D15"/>
    </sheetView>
  </sheetViews>
  <sheetFormatPr baseColWidth="10" defaultColWidth="8.6640625" defaultRowHeight="14" x14ac:dyDescent="0.15"/>
  <cols>
    <col min="1" max="1" width="26.33203125" style="42" customWidth="1"/>
    <col min="2" max="2" width="49.6640625" style="42" customWidth="1"/>
    <col min="3" max="3" width="31.33203125" style="42" customWidth="1"/>
    <col min="4" max="4" width="20.33203125" style="42" customWidth="1"/>
    <col min="5" max="16384" width="8.6640625" style="42"/>
  </cols>
  <sheetData>
    <row r="1" spans="1:4" ht="31" thickBot="1" x14ac:dyDescent="0.2">
      <c r="A1" s="52" t="s">
        <v>65</v>
      </c>
      <c r="B1" s="53" t="s">
        <v>61</v>
      </c>
      <c r="C1" s="54" t="s">
        <v>66</v>
      </c>
      <c r="D1" s="55" t="s">
        <v>67</v>
      </c>
    </row>
    <row r="2" spans="1:4" x14ac:dyDescent="0.15">
      <c r="A2" s="49"/>
      <c r="B2" s="50"/>
      <c r="C2" s="50"/>
      <c r="D2" s="51"/>
    </row>
    <row r="3" spans="1:4" x14ac:dyDescent="0.15">
      <c r="A3" s="44"/>
      <c r="B3" s="43"/>
      <c r="C3" s="43"/>
      <c r="D3" s="45"/>
    </row>
    <row r="4" spans="1:4" x14ac:dyDescent="0.15">
      <c r="A4" s="44"/>
      <c r="B4" s="43"/>
      <c r="C4" s="43"/>
      <c r="D4" s="45"/>
    </row>
    <row r="5" spans="1:4" x14ac:dyDescent="0.15">
      <c r="A5" s="44"/>
      <c r="B5" s="43"/>
      <c r="C5" s="43"/>
      <c r="D5" s="45"/>
    </row>
    <row r="6" spans="1:4" x14ac:dyDescent="0.15">
      <c r="A6" s="44"/>
      <c r="B6" s="43"/>
      <c r="C6" s="43"/>
      <c r="D6" s="45"/>
    </row>
    <row r="7" spans="1:4" x14ac:dyDescent="0.15">
      <c r="A7" s="44"/>
      <c r="B7" s="43"/>
      <c r="C7" s="43"/>
      <c r="D7" s="45"/>
    </row>
    <row r="8" spans="1:4" x14ac:dyDescent="0.15">
      <c r="A8" s="44"/>
      <c r="B8" s="43"/>
      <c r="C8" s="43"/>
      <c r="D8" s="45"/>
    </row>
    <row r="9" spans="1:4" x14ac:dyDescent="0.15">
      <c r="A9" s="44"/>
      <c r="B9" s="43"/>
      <c r="C9" s="43"/>
      <c r="D9" s="45"/>
    </row>
    <row r="10" spans="1:4" x14ac:dyDescent="0.15">
      <c r="A10" s="44"/>
      <c r="B10" s="43"/>
      <c r="C10" s="43"/>
      <c r="D10" s="45"/>
    </row>
    <row r="11" spans="1:4" x14ac:dyDescent="0.15">
      <c r="A11" s="44"/>
      <c r="B11" s="43"/>
      <c r="C11" s="43"/>
      <c r="D11" s="45"/>
    </row>
    <row r="12" spans="1:4" x14ac:dyDescent="0.15">
      <c r="A12" s="44"/>
      <c r="B12" s="43"/>
      <c r="C12" s="43"/>
      <c r="D12" s="45"/>
    </row>
    <row r="13" spans="1:4" ht="15" thickBot="1" x14ac:dyDescent="0.2">
      <c r="A13" s="46"/>
      <c r="B13" s="47"/>
      <c r="C13" s="47"/>
      <c r="D13" s="48"/>
    </row>
  </sheetData>
  <dataValidations count="2">
    <dataValidation type="list" allowBlank="1" showInputMessage="1" showErrorMessage="1" sqref="C2:C13" xr:uid="{6C60C11A-601F-4B31-AB3F-4C482545DDD9}">
      <formula1>"Prévention,Atténuation"</formula1>
    </dataValidation>
    <dataValidation type="list" allowBlank="1" showInputMessage="1" showErrorMessage="1" sqref="D2:D13" xr:uid="{1FC1B9CB-5AC6-4457-8241-A58425F4C2F5}">
      <formula1>"Maintenant,Ensuite,+Tard"</formula1>
    </dataValidation>
  </dataValidations>
  <pageMargins left="0.7" right="0.7" top="0.75" bottom="0.75" header="0.3" footer="0.3"/>
  <pageSetup paperSize="9" scale="96" orientation="landscape" horizontalDpi="0" verticalDpi="0" copies="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6124-BBFE-40B0-AF8C-E4425BD4D16F}">
  <dimension ref="A3:L18"/>
  <sheetViews>
    <sheetView workbookViewId="0">
      <selection activeCell="G4" sqref="G4:G18"/>
    </sheetView>
  </sheetViews>
  <sheetFormatPr baseColWidth="10" defaultColWidth="8.83203125" defaultRowHeight="13" x14ac:dyDescent="0.15"/>
  <cols>
    <col min="1" max="1" width="15.33203125" customWidth="1"/>
    <col min="4" max="4" width="28.33203125" customWidth="1"/>
    <col min="8" max="8" width="18.33203125" bestFit="1" customWidth="1"/>
  </cols>
  <sheetData>
    <row r="3" spans="1:12" x14ac:dyDescent="0.15">
      <c r="A3" s="96" t="s">
        <v>68</v>
      </c>
      <c r="B3" s="96"/>
      <c r="D3" s="96" t="s">
        <v>69</v>
      </c>
      <c r="E3" s="96"/>
      <c r="G3" s="97" t="s">
        <v>70</v>
      </c>
      <c r="H3" s="97"/>
    </row>
    <row r="4" spans="1:12" ht="14" thickBot="1" x14ac:dyDescent="0.2">
      <c r="A4" s="8" t="s">
        <v>71</v>
      </c>
      <c r="B4">
        <v>1</v>
      </c>
      <c r="D4" t="s">
        <v>72</v>
      </c>
      <c r="E4">
        <v>1</v>
      </c>
      <c r="G4">
        <v>1</v>
      </c>
      <c r="H4" s="8" t="s">
        <v>73</v>
      </c>
    </row>
    <row r="5" spans="1:12" ht="15" thickBot="1" x14ac:dyDescent="0.2">
      <c r="A5" s="8" t="s">
        <v>74</v>
      </c>
      <c r="B5">
        <v>2</v>
      </c>
      <c r="D5" t="s">
        <v>73</v>
      </c>
      <c r="E5">
        <v>2</v>
      </c>
      <c r="G5">
        <v>2</v>
      </c>
      <c r="H5" s="8" t="s">
        <v>73</v>
      </c>
      <c r="K5" s="98" t="s">
        <v>72</v>
      </c>
      <c r="L5" s="99"/>
    </row>
    <row r="6" spans="1:12" x14ac:dyDescent="0.15">
      <c r="A6" s="8" t="s">
        <v>75</v>
      </c>
      <c r="B6">
        <v>3</v>
      </c>
      <c r="D6" t="s">
        <v>76</v>
      </c>
      <c r="E6">
        <v>3</v>
      </c>
      <c r="G6">
        <v>3</v>
      </c>
      <c r="H6" s="8" t="s">
        <v>73</v>
      </c>
    </row>
    <row r="7" spans="1:12" x14ac:dyDescent="0.15">
      <c r="A7" s="8" t="s">
        <v>77</v>
      </c>
      <c r="B7">
        <v>4</v>
      </c>
      <c r="D7" t="s">
        <v>78</v>
      </c>
      <c r="E7">
        <v>4</v>
      </c>
      <c r="G7">
        <v>4</v>
      </c>
      <c r="H7" s="8" t="s">
        <v>73</v>
      </c>
    </row>
    <row r="8" spans="1:12" x14ac:dyDescent="0.15">
      <c r="A8" s="8" t="s">
        <v>79</v>
      </c>
      <c r="B8">
        <v>5</v>
      </c>
      <c r="D8" t="s">
        <v>80</v>
      </c>
      <c r="E8">
        <v>5</v>
      </c>
      <c r="G8">
        <v>5</v>
      </c>
      <c r="H8" s="8" t="s">
        <v>73</v>
      </c>
    </row>
    <row r="9" spans="1:12" x14ac:dyDescent="0.15">
      <c r="G9">
        <v>6</v>
      </c>
      <c r="H9" s="8" t="s">
        <v>73</v>
      </c>
    </row>
    <row r="10" spans="1:12" x14ac:dyDescent="0.15">
      <c r="G10">
        <v>7</v>
      </c>
      <c r="H10" s="8" t="s">
        <v>76</v>
      </c>
    </row>
    <row r="11" spans="1:12" x14ac:dyDescent="0.15">
      <c r="G11">
        <v>8</v>
      </c>
      <c r="H11" s="8" t="s">
        <v>76</v>
      </c>
    </row>
    <row r="12" spans="1:12" x14ac:dyDescent="0.15">
      <c r="G12">
        <v>9</v>
      </c>
      <c r="H12" s="8" t="s">
        <v>76</v>
      </c>
    </row>
    <row r="13" spans="1:12" x14ac:dyDescent="0.15">
      <c r="G13">
        <v>10</v>
      </c>
      <c r="H13" s="8" t="s">
        <v>76</v>
      </c>
    </row>
    <row r="14" spans="1:12" x14ac:dyDescent="0.15">
      <c r="G14">
        <v>11</v>
      </c>
      <c r="H14" s="8" t="s">
        <v>78</v>
      </c>
    </row>
    <row r="15" spans="1:12" x14ac:dyDescent="0.15">
      <c r="G15">
        <v>12</v>
      </c>
      <c r="H15" s="8" t="s">
        <v>78</v>
      </c>
    </row>
    <row r="16" spans="1:12" x14ac:dyDescent="0.15">
      <c r="G16">
        <v>13</v>
      </c>
      <c r="H16" s="8" t="s">
        <v>78</v>
      </c>
    </row>
    <row r="17" spans="7:8" x14ac:dyDescent="0.15">
      <c r="G17">
        <v>14</v>
      </c>
      <c r="H17" s="8" t="s">
        <v>78</v>
      </c>
    </row>
    <row r="18" spans="7:8" x14ac:dyDescent="0.15">
      <c r="G18">
        <v>15</v>
      </c>
      <c r="H18" s="8" t="s">
        <v>78</v>
      </c>
    </row>
  </sheetData>
  <mergeCells count="4">
    <mergeCell ref="A3:B3"/>
    <mergeCell ref="D3:E3"/>
    <mergeCell ref="G3:H3"/>
    <mergeCell ref="K5:L5"/>
  </mergeCells>
  <conditionalFormatting sqref="K5">
    <cfRule type="beginsWith" dxfId="14" priority="1" operator="beginsWith" text="zeer hoog">
      <formula>LEFT(K5,LEN("zeer hoog"))="zeer hoog"</formula>
    </cfRule>
    <cfRule type="beginsWith" dxfId="13" priority="2" operator="beginsWith" text="Gemiddeld">
      <formula>LEFT(K5,LEN("Gemiddeld"))="Gemiddeld"</formula>
    </cfRule>
    <cfRule type="beginsWith" dxfId="12" priority="3" operator="beginsWith" text="Laag">
      <formula>LEFT(K5,LEN("Laag"))="Laag"</formula>
    </cfRule>
    <cfRule type="beginsWith" dxfId="11" priority="4" operator="beginsWith" text="Zeer laag">
      <formula>LEFT(K5,LEN("Zeer laag"))="Zeer laag"</formula>
    </cfRule>
    <cfRule type="beginsWith" dxfId="10" priority="5" operator="beginsWith" text="Hoog">
      <formula>LEFT(K5,LEN("Hoog"))="Hoog"</formula>
    </cfRule>
    <cfRule type="containsText" priority="6" operator="containsText" text="Geen">
      <formula>NOT(ISERROR(SEARCH("Geen",K5)))</formula>
    </cfRule>
    <cfRule type="beginsWith" dxfId="9" priority="7" operator="beginsWith" text="Laag">
      <formula>LEFT(K5,LEN("Laag"))="Laag"</formula>
    </cfRule>
    <cfRule type="beginsWith" dxfId="8" priority="8" operator="beginsWith" text="Gemiddeld">
      <formula>LEFT(K5,LEN("Gemiddeld"))="Gemiddeld"</formula>
    </cfRule>
    <cfRule type="beginsWith" dxfId="7" priority="9" operator="beginsWith" text="Hoog">
      <formula>LEFT(K5,LEN("Hoog"))="Hoog"</formula>
    </cfRule>
  </conditionalFormatting>
  <dataValidations count="1">
    <dataValidation type="list" allowBlank="1" showInputMessage="1" showErrorMessage="1" sqref="K5:L5" xr:uid="{3222B26A-135D-4259-B8AA-DFDFC70F8BED}">
      <formula1>"Zeer laag / très faible, Laag / faible, Gemiddeld / moyenne, Hoog / élevé, Zeer hoog / très élevé"</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56C9-EC0F-4869-B58F-6BA99C08A9D3}">
  <dimension ref="A1:L58"/>
  <sheetViews>
    <sheetView topLeftCell="A5" zoomScale="190" zoomScaleNormal="190" workbookViewId="0">
      <selection activeCell="A12" sqref="A12"/>
    </sheetView>
  </sheetViews>
  <sheetFormatPr baseColWidth="10" defaultColWidth="8.6640625" defaultRowHeight="14" x14ac:dyDescent="0.15"/>
  <cols>
    <col min="1" max="1" width="40.5" style="28" customWidth="1"/>
    <col min="2" max="2" width="16.33203125" style="31" customWidth="1"/>
    <col min="3" max="3" width="15.5" style="32" customWidth="1"/>
    <col min="4" max="4" width="21.33203125" style="32" customWidth="1"/>
    <col min="5" max="12" width="8.6640625" style="20"/>
    <col min="13" max="16384" width="8.6640625" style="21"/>
  </cols>
  <sheetData>
    <row r="1" spans="1:4" ht="21" customHeight="1" x14ac:dyDescent="0.15">
      <c r="A1" s="100" t="s">
        <v>81</v>
      </c>
      <c r="B1" s="102" t="s">
        <v>82</v>
      </c>
      <c r="C1" s="103"/>
      <c r="D1" s="104"/>
    </row>
    <row r="2" spans="1:4" ht="47.25" customHeight="1" thickBot="1" x14ac:dyDescent="0.2">
      <c r="A2" s="101"/>
      <c r="B2" s="22" t="s">
        <v>83</v>
      </c>
      <c r="C2" s="23" t="s">
        <v>84</v>
      </c>
      <c r="D2" s="24" t="s">
        <v>85</v>
      </c>
    </row>
    <row r="3" spans="1:4" ht="46" thickBot="1" x14ac:dyDescent="0.2">
      <c r="A3" s="25" t="s">
        <v>86</v>
      </c>
      <c r="B3" s="17"/>
      <c r="C3" s="18"/>
      <c r="D3" s="19" t="s">
        <v>39</v>
      </c>
    </row>
    <row r="4" spans="1:4" ht="46" thickBot="1" x14ac:dyDescent="0.2">
      <c r="A4" s="25" t="s">
        <v>87</v>
      </c>
      <c r="B4" s="17"/>
      <c r="C4" s="18"/>
      <c r="D4" s="19" t="s">
        <v>39</v>
      </c>
    </row>
    <row r="5" spans="1:4" ht="31" thickBot="1" x14ac:dyDescent="0.2">
      <c r="A5" s="25" t="s">
        <v>88</v>
      </c>
      <c r="B5" s="17"/>
      <c r="C5" s="18" t="s">
        <v>39</v>
      </c>
      <c r="D5" s="19"/>
    </row>
    <row r="6" spans="1:4" ht="31" thickBot="1" x14ac:dyDescent="0.2">
      <c r="A6" s="25" t="s">
        <v>89</v>
      </c>
      <c r="B6" s="17" t="s">
        <v>39</v>
      </c>
      <c r="C6" s="18"/>
      <c r="D6" s="26"/>
    </row>
    <row r="7" spans="1:4" ht="61" thickBot="1" x14ac:dyDescent="0.2">
      <c r="A7" s="25" t="s">
        <v>90</v>
      </c>
      <c r="B7" s="17" t="s">
        <v>39</v>
      </c>
      <c r="C7" s="18"/>
      <c r="D7" s="26"/>
    </row>
    <row r="8" spans="1:4" ht="31" thickBot="1" x14ac:dyDescent="0.2">
      <c r="A8" s="25" t="s">
        <v>91</v>
      </c>
      <c r="B8" s="17" t="s">
        <v>39</v>
      </c>
      <c r="C8" s="18" t="s">
        <v>39</v>
      </c>
      <c r="D8" s="26"/>
    </row>
    <row r="9" spans="1:4" ht="31" thickBot="1" x14ac:dyDescent="0.2">
      <c r="A9" s="25" t="s">
        <v>92</v>
      </c>
      <c r="B9" s="17" t="s">
        <v>39</v>
      </c>
      <c r="C9" s="18" t="s">
        <v>39</v>
      </c>
      <c r="D9" s="26"/>
    </row>
    <row r="10" spans="1:4" ht="31" thickBot="1" x14ac:dyDescent="0.2">
      <c r="A10" s="25" t="s">
        <v>93</v>
      </c>
      <c r="B10" s="17" t="s">
        <v>39</v>
      </c>
      <c r="C10" s="18" t="s">
        <v>39</v>
      </c>
      <c r="D10" s="18" t="s">
        <v>39</v>
      </c>
    </row>
    <row r="11" spans="1:4" ht="31" thickBot="1" x14ac:dyDescent="0.2">
      <c r="A11" s="25" t="s">
        <v>94</v>
      </c>
      <c r="B11" s="17"/>
      <c r="C11" s="18" t="s">
        <v>39</v>
      </c>
      <c r="D11" s="18" t="s">
        <v>39</v>
      </c>
    </row>
    <row r="12" spans="1:4" ht="16" thickBot="1" x14ac:dyDescent="0.2">
      <c r="A12" s="25" t="s">
        <v>95</v>
      </c>
      <c r="B12" s="17"/>
      <c r="C12" s="18" t="s">
        <v>39</v>
      </c>
      <c r="D12" s="19" t="s">
        <v>39</v>
      </c>
    </row>
    <row r="13" spans="1:4" ht="31" thickBot="1" x14ac:dyDescent="0.2">
      <c r="A13" s="25" t="s">
        <v>96</v>
      </c>
      <c r="B13" s="17"/>
      <c r="C13" s="18" t="s">
        <v>39</v>
      </c>
      <c r="D13" s="26"/>
    </row>
    <row r="14" spans="1:4" ht="46" thickBot="1" x14ac:dyDescent="0.2">
      <c r="A14" s="25" t="s">
        <v>97</v>
      </c>
      <c r="B14" s="17"/>
      <c r="C14" s="18" t="s">
        <v>39</v>
      </c>
      <c r="D14" s="19" t="s">
        <v>39</v>
      </c>
    </row>
    <row r="15" spans="1:4" ht="15" customHeight="1" thickBot="1" x14ac:dyDescent="0.2">
      <c r="A15" s="25" t="s">
        <v>98</v>
      </c>
      <c r="B15" s="17" t="s">
        <v>39</v>
      </c>
      <c r="C15" s="18"/>
      <c r="D15" s="19" t="s">
        <v>39</v>
      </c>
    </row>
    <row r="16" spans="1:4" ht="31" thickBot="1" x14ac:dyDescent="0.2">
      <c r="A16" s="25" t="s">
        <v>99</v>
      </c>
      <c r="B16" s="17"/>
      <c r="C16" s="17" t="s">
        <v>39</v>
      </c>
      <c r="D16" s="26"/>
    </row>
    <row r="17" spans="1:4" ht="31" thickBot="1" x14ac:dyDescent="0.2">
      <c r="A17" s="25" t="s">
        <v>100</v>
      </c>
      <c r="B17" s="17" t="s">
        <v>39</v>
      </c>
      <c r="C17" s="18" t="s">
        <v>39</v>
      </c>
      <c r="D17" s="26"/>
    </row>
    <row r="18" spans="1:4" ht="15" customHeight="1" thickBot="1" x14ac:dyDescent="0.2">
      <c r="A18" s="25" t="s">
        <v>101</v>
      </c>
      <c r="B18" s="17" t="s">
        <v>39</v>
      </c>
      <c r="C18" s="18" t="s">
        <v>39</v>
      </c>
      <c r="D18" s="26"/>
    </row>
    <row r="19" spans="1:4" ht="31" thickBot="1" x14ac:dyDescent="0.2">
      <c r="A19" s="25" t="s">
        <v>102</v>
      </c>
      <c r="B19" s="17" t="s">
        <v>39</v>
      </c>
      <c r="C19" s="18" t="s">
        <v>39</v>
      </c>
      <c r="D19" s="19" t="s">
        <v>39</v>
      </c>
    </row>
    <row r="20" spans="1:4" s="20" customFormat="1" x14ac:dyDescent="0.15">
      <c r="A20" s="27"/>
    </row>
    <row r="21" spans="1:4" s="20" customFormat="1" x14ac:dyDescent="0.15">
      <c r="A21" s="27"/>
    </row>
    <row r="22" spans="1:4" s="20" customFormat="1" x14ac:dyDescent="0.15">
      <c r="A22" s="27"/>
    </row>
    <row r="23" spans="1:4" s="20" customFormat="1" x14ac:dyDescent="0.15">
      <c r="A23" s="27"/>
    </row>
    <row r="24" spans="1:4" s="20" customFormat="1" x14ac:dyDescent="0.15">
      <c r="A24" s="27"/>
    </row>
    <row r="25" spans="1:4" s="20" customFormat="1" x14ac:dyDescent="0.15">
      <c r="A25" s="27"/>
    </row>
    <row r="26" spans="1:4" s="20" customFormat="1" x14ac:dyDescent="0.15">
      <c r="A26" s="27"/>
    </row>
    <row r="27" spans="1:4" s="20" customFormat="1" x14ac:dyDescent="0.15">
      <c r="A27" s="27"/>
    </row>
    <row r="28" spans="1:4" s="20" customFormat="1" x14ac:dyDescent="0.15">
      <c r="A28" s="27"/>
    </row>
    <row r="29" spans="1:4" s="20" customFormat="1" x14ac:dyDescent="0.15">
      <c r="A29" s="27"/>
    </row>
    <row r="30" spans="1:4" s="20" customFormat="1" x14ac:dyDescent="0.15">
      <c r="A30" s="27"/>
    </row>
    <row r="31" spans="1:4" s="20" customFormat="1" x14ac:dyDescent="0.15">
      <c r="A31" s="27"/>
    </row>
    <row r="32" spans="1:4" s="20" customFormat="1" x14ac:dyDescent="0.15">
      <c r="A32" s="27"/>
    </row>
    <row r="33" spans="1:4" s="20" customFormat="1" x14ac:dyDescent="0.15">
      <c r="A33" s="27"/>
    </row>
    <row r="34" spans="1:4" s="20" customFormat="1" x14ac:dyDescent="0.15">
      <c r="A34" s="27"/>
    </row>
    <row r="35" spans="1:4" x14ac:dyDescent="0.15">
      <c r="A35" s="27"/>
      <c r="B35" s="20"/>
      <c r="C35" s="20"/>
      <c r="D35" s="20"/>
    </row>
    <row r="36" spans="1:4" x14ac:dyDescent="0.15">
      <c r="A36" s="27"/>
      <c r="B36" s="20"/>
      <c r="C36" s="20"/>
      <c r="D36" s="20"/>
    </row>
    <row r="37" spans="1:4" x14ac:dyDescent="0.15">
      <c r="A37" s="27"/>
      <c r="B37" s="20"/>
      <c r="C37" s="20"/>
      <c r="D37" s="20"/>
    </row>
    <row r="38" spans="1:4" x14ac:dyDescent="0.15">
      <c r="A38" s="27"/>
      <c r="B38" s="20"/>
      <c r="C38" s="20"/>
      <c r="D38" s="20"/>
    </row>
    <row r="39" spans="1:4" x14ac:dyDescent="0.15">
      <c r="A39" s="27"/>
      <c r="B39" s="20"/>
      <c r="C39" s="20"/>
      <c r="D39" s="20"/>
    </row>
    <row r="40" spans="1:4" x14ac:dyDescent="0.15">
      <c r="A40" s="27"/>
      <c r="B40" s="20"/>
      <c r="C40" s="20"/>
      <c r="D40" s="20"/>
    </row>
    <row r="41" spans="1:4" x14ac:dyDescent="0.15">
      <c r="A41" s="27"/>
      <c r="B41" s="20"/>
      <c r="C41" s="20"/>
      <c r="D41" s="20"/>
    </row>
    <row r="42" spans="1:4" x14ac:dyDescent="0.15">
      <c r="A42" s="27"/>
      <c r="B42" s="20"/>
      <c r="C42" s="20"/>
      <c r="D42" s="20"/>
    </row>
    <row r="43" spans="1:4" x14ac:dyDescent="0.15">
      <c r="A43" s="27"/>
      <c r="B43" s="20"/>
      <c r="C43" s="20"/>
      <c r="D43" s="20"/>
    </row>
    <row r="44" spans="1:4" x14ac:dyDescent="0.15">
      <c r="A44" s="27"/>
      <c r="B44" s="20"/>
      <c r="C44" s="20"/>
      <c r="D44" s="20"/>
    </row>
    <row r="45" spans="1:4" x14ac:dyDescent="0.15">
      <c r="A45" s="27"/>
      <c r="B45" s="20"/>
      <c r="C45" s="20"/>
      <c r="D45" s="20"/>
    </row>
    <row r="46" spans="1:4" x14ac:dyDescent="0.15">
      <c r="A46" s="27"/>
      <c r="B46" s="20"/>
      <c r="C46" s="20"/>
      <c r="D46" s="20"/>
    </row>
    <row r="47" spans="1:4" x14ac:dyDescent="0.15">
      <c r="A47" s="27"/>
      <c r="B47" s="20"/>
      <c r="C47" s="20"/>
      <c r="D47" s="20"/>
    </row>
    <row r="48" spans="1:4" x14ac:dyDescent="0.15">
      <c r="A48" s="27"/>
      <c r="B48" s="20"/>
      <c r="C48" s="20"/>
      <c r="D48" s="20"/>
    </row>
    <row r="49" spans="1:4" x14ac:dyDescent="0.15">
      <c r="A49" s="27"/>
      <c r="B49" s="20"/>
      <c r="C49" s="20"/>
      <c r="D49" s="20"/>
    </row>
    <row r="50" spans="1:4" x14ac:dyDescent="0.15">
      <c r="A50" s="27"/>
      <c r="B50" s="20"/>
      <c r="C50" s="20"/>
      <c r="D50" s="20"/>
    </row>
    <row r="51" spans="1:4" x14ac:dyDescent="0.15">
      <c r="A51" s="27"/>
      <c r="B51" s="20"/>
      <c r="C51" s="20"/>
      <c r="D51" s="20"/>
    </row>
    <row r="52" spans="1:4" x14ac:dyDescent="0.15">
      <c r="A52" s="27"/>
      <c r="B52" s="20"/>
      <c r="C52" s="20"/>
      <c r="D52" s="20"/>
    </row>
    <row r="53" spans="1:4" x14ac:dyDescent="0.15">
      <c r="A53" s="27"/>
      <c r="B53" s="20"/>
      <c r="C53" s="20"/>
      <c r="D53" s="20"/>
    </row>
    <row r="54" spans="1:4" x14ac:dyDescent="0.15">
      <c r="A54" s="27"/>
      <c r="B54" s="20"/>
      <c r="C54" s="20"/>
      <c r="D54" s="20"/>
    </row>
    <row r="55" spans="1:4" x14ac:dyDescent="0.15">
      <c r="A55" s="27"/>
      <c r="B55" s="20"/>
      <c r="C55" s="20"/>
      <c r="D55" s="20"/>
    </row>
    <row r="56" spans="1:4" x14ac:dyDescent="0.15">
      <c r="A56" s="27"/>
      <c r="B56" s="20"/>
      <c r="C56" s="20"/>
      <c r="D56" s="20"/>
    </row>
    <row r="57" spans="1:4" x14ac:dyDescent="0.15">
      <c r="A57" s="27"/>
      <c r="B57" s="20"/>
      <c r="C57" s="20"/>
      <c r="D57" s="20"/>
    </row>
    <row r="58" spans="1:4" x14ac:dyDescent="0.15">
      <c r="B58" s="29"/>
      <c r="C58" s="30"/>
      <c r="D58" s="30"/>
    </row>
  </sheetData>
  <mergeCells count="2">
    <mergeCell ref="A1:A2"/>
    <mergeCell ref="B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24BBEF7DD0C743BB96EFE4DAF62A69" ma:contentTypeVersion="16" ma:contentTypeDescription="Crée un document." ma:contentTypeScope="" ma:versionID="7cba4f1c321f4bc9c4003b3bb2c5d012">
  <xsd:schema xmlns:xsd="http://www.w3.org/2001/XMLSchema" xmlns:xs="http://www.w3.org/2001/XMLSchema" xmlns:p="http://schemas.microsoft.com/office/2006/metadata/properties" xmlns:ns2="52221c05-10d2-43bb-9a32-c7e53a901fdd" xmlns:ns3="6c7096b7-211e-4c79-8b93-23caf9762ace" targetNamespace="http://schemas.microsoft.com/office/2006/metadata/properties" ma:root="true" ma:fieldsID="0ff1c5a426f9233db4dc9daac70b7794" ns2:_="" ns3:_="">
    <xsd:import namespace="52221c05-10d2-43bb-9a32-c7e53a901fdd"/>
    <xsd:import namespace="6c7096b7-211e-4c79-8b93-23caf9762a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1c05-10d2-43bb-9a32-c7e53a901fd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3ae2c558-edb8-4415-978b-f7f899913577}" ma:internalName="TaxCatchAll" ma:showField="CatchAllData" ma:web="52221c05-10d2-43bb-9a32-c7e53a901f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c7096b7-211e-4c79-8b93-23caf9762a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3e9597a2-b29a-4f1a-aeb1-6c7ef6f34f6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7096b7-211e-4c79-8b93-23caf9762ace">
      <Terms xmlns="http://schemas.microsoft.com/office/infopath/2007/PartnerControls"/>
    </lcf76f155ced4ddcb4097134ff3c332f>
    <TaxCatchAll xmlns="52221c05-10d2-43bb-9a32-c7e53a901fdd" xsi:nil="true"/>
  </documentManagement>
</p:properties>
</file>

<file path=customXml/itemProps1.xml><?xml version="1.0" encoding="utf-8"?>
<ds:datastoreItem xmlns:ds="http://schemas.openxmlformats.org/officeDocument/2006/customXml" ds:itemID="{A14352A3-2AA9-4648-B62A-19C4990CE6CB}">
  <ds:schemaRefs>
    <ds:schemaRef ds:uri="http://schemas.microsoft.com/sharepoint/v3/contenttype/forms"/>
  </ds:schemaRefs>
</ds:datastoreItem>
</file>

<file path=customXml/itemProps2.xml><?xml version="1.0" encoding="utf-8"?>
<ds:datastoreItem xmlns:ds="http://schemas.openxmlformats.org/officeDocument/2006/customXml" ds:itemID="{BACF6D6C-F73F-4F83-97FC-1530EB9CE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1c05-10d2-43bb-9a32-c7e53a901fdd"/>
    <ds:schemaRef ds:uri="6c7096b7-211e-4c79-8b93-23caf9762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21FAC-2C5D-4B9B-A576-5C38D6086372}">
  <ds:schemaRefs>
    <ds:schemaRef ds:uri="6c7096b7-211e-4c79-8b93-23caf9762ace"/>
    <ds:schemaRef ds:uri="http://schemas.microsoft.com/office/2006/documentManagement/types"/>
    <ds:schemaRef ds:uri="52221c05-10d2-43bb-9a32-c7e53a901fdd"/>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Instructions</vt:lpstr>
      <vt:lpstr>Anayse Risques Produit</vt:lpstr>
      <vt:lpstr>Ex - Trotinette Electrique</vt:lpstr>
      <vt:lpstr>Ex - Equipement Medical</vt:lpstr>
      <vt:lpstr>Analyse Appro</vt:lpstr>
      <vt:lpstr>Ex - Equipement Med</vt:lpstr>
      <vt:lpstr>Roadmap - Plan d'Actions</vt:lpstr>
      <vt:lpstr>List scores supplier assessment</vt:lpstr>
      <vt:lpstr>Actions - Pistes</vt:lpstr>
      <vt:lpstr>Indicateurs</vt:lpstr>
      <vt:lpstr>Country risks</vt:lpstr>
      <vt:lpstr>'Anayse Risques Produit'!Zone_d_impression</vt:lpstr>
      <vt:lpstr>'Roadmap - Plan d''Actions'!Zone_d_impression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Verbrugge</dc:creator>
  <cp:keywords/>
  <dc:description/>
  <cp:lastModifiedBy>Anne-Catherine Trinon</cp:lastModifiedBy>
  <cp:revision/>
  <cp:lastPrinted>2026-06-01T17:43:15Z</cp:lastPrinted>
  <dcterms:created xsi:type="dcterms:W3CDTF">2022-06-24T09:14:38Z</dcterms:created>
  <dcterms:modified xsi:type="dcterms:W3CDTF">2026-06-01T17:56:12Z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0x0101006924BBEF7DD0C743BB96EFE4DAF62A69</vt:lpwstr>
  </property>
  <property fmtid="{D5CDD505-2E9C-101B-9397-08002B2CF9AE}" pid="3" name="MediaServiceImageTags">
    <vt:lpwstr/>
  </property>
</Properties>
</file>